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'Sheet1'!$A$1:$Q$67</definedName>
  </definedNames>
  <calcPr fullCalcOnLoad="1"/>
</workbook>
</file>

<file path=xl/sharedStrings.xml><?xml version="1.0" encoding="utf-8"?>
<sst xmlns="http://schemas.openxmlformats.org/spreadsheetml/2006/main" count="112" uniqueCount="106">
  <si>
    <t>Klasifukācijas kods</t>
  </si>
  <si>
    <t>Rādītāju nosaukums</t>
  </si>
  <si>
    <t>KOPĀ  IEŅĒMUMI</t>
  </si>
  <si>
    <t>1.0.</t>
  </si>
  <si>
    <t>2.0.</t>
  </si>
  <si>
    <t>21.4.9.9.</t>
  </si>
  <si>
    <t>Izdevumi atbilstoši funkcionālajām kategorijām</t>
  </si>
  <si>
    <t>01.000</t>
  </si>
  <si>
    <t>Visparējie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</si>
  <si>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</si>
  <si>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</si>
  <si>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</si>
  <si>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</si>
  <si>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</si>
  <si>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</si>
  <si>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</si>
  <si>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</si>
  <si>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Izdevumi atbilstoši ekonomiskajām kategorijām</t>
  </si>
  <si>
    <t>Uzturēšanas izdevumi</t>
  </si>
  <si>
    <t>Kārtējie izdevumi</t>
  </si>
  <si>
    <t>Atlīdzība</t>
  </si>
  <si>
    <t>Atalgojums</t>
  </si>
  <si>
    <t>1.1.</t>
  </si>
  <si>
    <t>1.3.</t>
  </si>
  <si>
    <t>Preces un pakalpojumi</t>
  </si>
  <si>
    <t>Komandējumi un dienesta braucieni</t>
  </si>
  <si>
    <t>Pakalpojumi</t>
  </si>
  <si>
    <t>07.000</t>
  </si>
  <si>
    <t>Veselība</t>
  </si>
  <si>
    <t>10.000</t>
  </si>
  <si>
    <t>Sociālā aizsardzība</t>
  </si>
  <si>
    <t>Krājumi, materiāli, energoresursi, preces, biroja preces un inventārs, kurus neuzskaita kodā 5000</t>
  </si>
  <si>
    <t>Izdevumi periodikas iegādei</t>
  </si>
  <si>
    <t>2.1.</t>
  </si>
  <si>
    <t>Kapitālie izdevumi</t>
  </si>
  <si>
    <t>Darba devēja valsts sociālās apdrošināšanas obligātās iemaksas, sociāla rakstura pabalsti un kompensācijas</t>
  </si>
  <si>
    <t>Budžeta iestāžu nodokļu maksājumi</t>
  </si>
  <si>
    <t>Pamatkapitāla veidošana</t>
  </si>
  <si>
    <t>Nemateriālie ieguldījumi</t>
  </si>
  <si>
    <t>Pamatlīdzekļi</t>
  </si>
  <si>
    <t>Naudas līdzekļu un noguldījumu atlikums gada sākumā</t>
  </si>
  <si>
    <t>F21010000 AB</t>
  </si>
  <si>
    <t>Naudas līdzekļu un noguldījumu atlikums perioda beigās</t>
  </si>
  <si>
    <t>F22010000</t>
  </si>
  <si>
    <t>Pieprasījuma noguldījumi</t>
  </si>
  <si>
    <t>F22010000 AS</t>
  </si>
  <si>
    <t>F22010000 AB</t>
  </si>
  <si>
    <t>F29010000</t>
  </si>
  <si>
    <t>Termiņnoguldījumi</t>
  </si>
  <si>
    <t>F29010000 AS</t>
  </si>
  <si>
    <t>F29010000 AB</t>
  </si>
  <si>
    <t>F40020000</t>
  </si>
  <si>
    <t>Aizņēmumi</t>
  </si>
  <si>
    <t>F40010000</t>
  </si>
  <si>
    <t>Aizdevumi</t>
  </si>
  <si>
    <t>Ieņēmumu pārsniegums (+) vai deficīts (-)</t>
  </si>
  <si>
    <t>Finansēšana</t>
  </si>
  <si>
    <t>F20010000</t>
  </si>
  <si>
    <t>Naudas līdzekļi un noguldījumi (atlikuma izmaiņas)</t>
  </si>
  <si>
    <t>F21010000</t>
  </si>
  <si>
    <t>Naudas līdzekļi</t>
  </si>
  <si>
    <t>F21010000 AS</t>
  </si>
  <si>
    <t xml:space="preserve">Subsīdijas,dotācijas un  sociālie pabalsti </t>
  </si>
  <si>
    <t>Pensijas un sociālie pabalsti naudā</t>
  </si>
  <si>
    <t>08.000</t>
  </si>
  <si>
    <t>1.2.</t>
  </si>
  <si>
    <t>Procentu izdevumi</t>
  </si>
  <si>
    <t>Pārējie procentu maksājumi</t>
  </si>
  <si>
    <t>1.5.</t>
  </si>
  <si>
    <t>Uzturēšanas izdevumu transferti</t>
  </si>
  <si>
    <t>Pašvaldību budžeta uzturēšanas izdevumu transferti</t>
  </si>
  <si>
    <t>Apstiprinatais budžets</t>
  </si>
  <si>
    <t>Grozījumi       (+,-)</t>
  </si>
  <si>
    <t>Precizētais budzets</t>
  </si>
  <si>
    <t>2.2.    9200</t>
  </si>
  <si>
    <t>SAŅEMTIE  ZIEDOJUMI  UN DĀVINĀJUMI</t>
  </si>
  <si>
    <t>23.0.0.0.</t>
  </si>
  <si>
    <t>23.4.1.0.</t>
  </si>
  <si>
    <t>Ziedojumi un dāvinājumi , kas saņemti no juridiskajām personām naudā</t>
  </si>
  <si>
    <t>23.5.1.0.</t>
  </si>
  <si>
    <t>Ziedojumi un dāvinājumi , kas saņemti no fiziskajām personām naudā</t>
  </si>
  <si>
    <t>Parējie  iepriekš neklasificētie pašu ieņēmumi</t>
  </si>
  <si>
    <t>9.pielikums</t>
  </si>
  <si>
    <t xml:space="preserve">Novada dome </t>
  </si>
  <si>
    <t>Kultūras pārvalde</t>
  </si>
  <si>
    <t>Naujenes bērnu nams</t>
  </si>
  <si>
    <t>Demenes pagasts</t>
  </si>
  <si>
    <t>Kalupes pagasts</t>
  </si>
  <si>
    <t>Līksnas pagasts</t>
  </si>
  <si>
    <t>Maļinovas pagasts</t>
  </si>
  <si>
    <t>Naujenes pagasts</t>
  </si>
  <si>
    <t>Nīcgales pagasts</t>
  </si>
  <si>
    <t>Salienas pagasts</t>
  </si>
  <si>
    <t>09.000</t>
  </si>
  <si>
    <t>Izglītība</t>
  </si>
  <si>
    <t>Daugavpils novada pašvaldības precizētais  2009.gadā speciālais budžets(ziedojumi un dāvinājumi)</t>
  </si>
  <si>
    <t>23.3.0.0.</t>
  </si>
  <si>
    <t>Procentu ieņēmumi par ziedojumu un dāvinājumu budžeta līdzekļu  konta atlikumu</t>
  </si>
  <si>
    <t>Vaboles pagasts</t>
  </si>
  <si>
    <t>Daugavpils novada domes 2009.gada 29.decembra saistošajiem noteikumiem Nr.15 (protokols Nr.18.,115&amp; lēmums Nr.1765)</t>
  </si>
  <si>
    <t>Medumu specinternāt pamatskola</t>
  </si>
  <si>
    <t>Sociālie pabalsti</t>
  </si>
  <si>
    <t>Atpūta,kultūra un reliģija</t>
  </si>
  <si>
    <t>Pašvaldības budžeta transferti  kapitālajiem izdevumiem starp dažadiem budžeta veidiem</t>
  </si>
  <si>
    <t xml:space="preserve">Daugavpils novada domes priekšsēdētajas vietnieks                                             </t>
  </si>
  <si>
    <t>V.Kalāns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</si>
</sst>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</numFmts>
  <fonts count="2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64" fontId="22" fillId="20" borderId="0" applyBorder="0" applyProtection="0">
      <alignment/>
    </xf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84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" fontId="25" fillId="0" borderId="10" xfId="0" applyNumberFormat="1" applyFont="1" applyFill="1" applyBorder="1" applyAlignment="1">
      <alignment/>
    </xf>
    <xf numFmtId="0" fontId="25" fillId="0" borderId="10" xfId="84" applyNumberFormat="1" applyFont="1" applyFill="1" applyBorder="1" applyAlignment="1">
      <alignment horizontal="left" vertical="center" wrapText="1" indent="4"/>
      <protection/>
    </xf>
    <xf numFmtId="0" fontId="25" fillId="0" borderId="10" xfId="84" applyNumberFormat="1" applyFont="1" applyFill="1" applyBorder="1" applyAlignment="1">
      <alignment vertical="center" wrapText="1"/>
      <protection/>
    </xf>
    <xf numFmtId="0" fontId="25" fillId="0" borderId="10" xfId="84" applyNumberFormat="1" applyFont="1" applyFill="1" applyBorder="1" applyAlignment="1">
      <alignment horizontal="left" vertical="center" wrapText="1"/>
      <protection/>
    </xf>
    <xf numFmtId="0" fontId="26" fillId="0" borderId="10" xfId="84" applyNumberFormat="1" applyFont="1" applyFill="1" applyBorder="1" applyAlignment="1">
      <alignment horizontal="left" vertical="center" wrapText="1" indent="3"/>
      <protection/>
    </xf>
    <xf numFmtId="0" fontId="26" fillId="0" borderId="10" xfId="84" applyNumberFormat="1" applyFont="1" applyFill="1" applyBorder="1" applyAlignment="1">
      <alignment horizontal="left" vertical="center" wrapText="1" indent="4"/>
      <protection/>
    </xf>
    <xf numFmtId="0" fontId="26" fillId="0" borderId="10" xfId="84" applyNumberFormat="1" applyFont="1" applyFill="1" applyBorder="1" applyAlignment="1">
      <alignment horizontal="center" vertical="center" wrapText="1"/>
      <protection/>
    </xf>
    <xf numFmtId="0" fontId="26" fillId="0" borderId="10" xfId="84" applyNumberFormat="1" applyFont="1" applyFill="1" applyBorder="1" applyAlignment="1">
      <alignment vertical="center" wrapText="1"/>
      <protection/>
    </xf>
    <xf numFmtId="0" fontId="26" fillId="0" borderId="10" xfId="84" applyNumberFormat="1" applyFont="1" applyFill="1" applyBorder="1" applyAlignment="1">
      <alignment horizontal="left" vertical="center" wrapText="1"/>
      <protection/>
    </xf>
    <xf numFmtId="0" fontId="26" fillId="0" borderId="10" xfId="72" applyFont="1" applyFill="1" applyBorder="1" applyAlignment="1">
      <alignment horizontal="center" vertical="center"/>
      <protection/>
    </xf>
    <xf numFmtId="49" fontId="26" fillId="0" borderId="10" xfId="72" applyNumberFormat="1" applyFont="1" applyFill="1" applyBorder="1" applyAlignment="1">
      <alignment horizontal="left" vertical="center"/>
      <protection/>
    </xf>
    <xf numFmtId="3" fontId="26" fillId="0" borderId="10" xfId="72" applyNumberFormat="1" applyFont="1" applyFill="1" applyBorder="1" applyAlignment="1">
      <alignment horizontal="right" vertical="center"/>
      <protection/>
    </xf>
    <xf numFmtId="0" fontId="26" fillId="0" borderId="10" xfId="72" applyFont="1" applyFill="1" applyBorder="1" applyAlignment="1">
      <alignment horizontal="left" vertical="center"/>
      <protection/>
    </xf>
    <xf numFmtId="49" fontId="26" fillId="0" borderId="10" xfId="72" applyNumberFormat="1" applyFont="1" applyFill="1" applyBorder="1" applyAlignment="1">
      <alignment horizontal="left" vertical="center" wrapText="1" indent="1"/>
      <protection/>
    </xf>
    <xf numFmtId="0" fontId="25" fillId="0" borderId="10" xfId="72" applyNumberFormat="1" applyFont="1" applyFill="1" applyBorder="1" applyAlignment="1">
      <alignment horizontal="center" vertical="center"/>
      <protection/>
    </xf>
    <xf numFmtId="49" fontId="25" fillId="0" borderId="10" xfId="72" applyNumberFormat="1" applyFont="1" applyFill="1" applyBorder="1" applyAlignment="1">
      <alignment horizontal="left" vertical="center" wrapText="1" indent="2"/>
      <protection/>
    </xf>
    <xf numFmtId="3" fontId="25" fillId="0" borderId="10" xfId="72" applyNumberFormat="1" applyFont="1" applyFill="1" applyBorder="1" applyAlignment="1">
      <alignment horizontal="right" vertical="center"/>
      <protection/>
    </xf>
    <xf numFmtId="0" fontId="25" fillId="0" borderId="10" xfId="72" applyNumberFormat="1" applyFont="1" applyFill="1" applyBorder="1" applyAlignment="1">
      <alignment horizontal="right" vertical="center"/>
      <protection/>
    </xf>
    <xf numFmtId="0" fontId="25" fillId="0" borderId="10" xfId="72" applyFont="1" applyFill="1" applyBorder="1" applyAlignment="1">
      <alignment horizontal="left" wrapText="1" indent="3"/>
      <protection/>
    </xf>
    <xf numFmtId="3" fontId="25" fillId="0" borderId="10" xfId="84" applyNumberFormat="1" applyFont="1" applyFill="1" applyBorder="1" applyAlignment="1">
      <alignment horizontal="right" vertical="center"/>
      <protection/>
    </xf>
    <xf numFmtId="49" fontId="26" fillId="0" borderId="10" xfId="72" applyNumberFormat="1" applyFont="1" applyFill="1" applyBorder="1" applyAlignment="1">
      <alignment horizontal="left" vertical="center" indent="1"/>
      <protection/>
    </xf>
    <xf numFmtId="0" fontId="2" fillId="0" borderId="10" xfId="0" applyFont="1" applyFill="1" applyBorder="1" applyAlignment="1">
      <alignment wrapText="1"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horizontal="right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12" xfId="61"/>
    <cellStyle name="Normal 12 2" xfId="62"/>
    <cellStyle name="Normal 13" xfId="63"/>
    <cellStyle name="Normal 13 2" xfId="64"/>
    <cellStyle name="Normal 14" xfId="65"/>
    <cellStyle name="Normal 14 2" xfId="66"/>
    <cellStyle name="Normal 15" xfId="67"/>
    <cellStyle name="Normal 15 2" xfId="68"/>
    <cellStyle name="Normal 16" xfId="69"/>
    <cellStyle name="Normal 16 2" xfId="70"/>
    <cellStyle name="Normal 18" xfId="71"/>
    <cellStyle name="Normal 2" xfId="72"/>
    <cellStyle name="Normal 2 2" xfId="73"/>
    <cellStyle name="Normal 20" xfId="74"/>
    <cellStyle name="Normal 20 2" xfId="75"/>
    <cellStyle name="Normal 21" xfId="76"/>
    <cellStyle name="Normal 21 2" xfId="77"/>
    <cellStyle name="Normal 5" xfId="78"/>
    <cellStyle name="Normal 5 2" xfId="79"/>
    <cellStyle name="Normal 8" xfId="80"/>
    <cellStyle name="Normal 8 2" xfId="81"/>
    <cellStyle name="Normal 9" xfId="82"/>
    <cellStyle name="Normal 9 2" xfId="83"/>
    <cellStyle name="Normal_Sheet1" xfId="84"/>
    <cellStyle name="Note" xfId="85"/>
    <cellStyle name="Output" xfId="86"/>
    <cellStyle name="Percent" xfId="87"/>
    <cellStyle name="Style 1" xfId="88"/>
    <cellStyle name="Title" xfId="89"/>
    <cellStyle name="Total" xfId="90"/>
    <cellStyle name="V?st.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pane xSplit="3" ySplit="6" topLeftCell="E6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67" sqref="H67"/>
    </sheetView>
  </sheetViews>
  <sheetFormatPr defaultColWidth="9.140625" defaultRowHeight="12.75"/>
  <cols>
    <col min="1" max="1" width="16.57421875" style="1" customWidth="1"/>
    <col min="2" max="2" width="51.00390625" style="1" customWidth="1"/>
    <col min="3" max="3" width="13.00390625" style="1" customWidth="1"/>
    <col min="4" max="4" width="13.140625" style="1" customWidth="1"/>
    <col min="5" max="5" width="13.7109375" style="1" customWidth="1"/>
    <col min="6" max="6" width="9.140625" style="1" customWidth="1"/>
    <col min="7" max="7" width="10.140625" style="1" customWidth="1"/>
    <col min="8" max="14" width="9.140625" style="1" customWidth="1"/>
    <col min="15" max="15" width="9.8515625" style="1" customWidth="1"/>
    <col min="16" max="16384" width="9.140625" style="1" customWidth="1"/>
  </cols>
  <sheetData>
    <row r="1" spans="14:17" ht="15.75">
      <c r="N1" s="41" t="s">
        <v>82</v>
      </c>
      <c r="O1" s="41"/>
      <c r="P1" s="4"/>
      <c r="Q1" s="4"/>
    </row>
    <row r="2" spans="2:17" s="2" customFormat="1" ht="96" customHeight="1">
      <c r="B2" s="3"/>
      <c r="C2" s="3"/>
      <c r="M2" s="38" t="s">
        <v>99</v>
      </c>
      <c r="N2" s="39"/>
      <c r="O2" s="39"/>
      <c r="P2" s="4"/>
      <c r="Q2" s="4"/>
    </row>
    <row r="3" spans="2:5" s="2" customFormat="1" ht="19.5" customHeight="1">
      <c r="B3" s="3"/>
      <c r="C3" s="3"/>
      <c r="D3" s="5"/>
      <c r="E3" s="4"/>
    </row>
    <row r="4" spans="2:8" ht="17.25" customHeight="1">
      <c r="B4" s="40" t="s">
        <v>95</v>
      </c>
      <c r="C4" s="40"/>
      <c r="D4" s="39"/>
      <c r="E4" s="39"/>
      <c r="F4" s="39"/>
      <c r="G4" s="39"/>
      <c r="H4" s="39"/>
    </row>
    <row r="5" ht="34.5" customHeight="1"/>
    <row r="6" spans="1:17" ht="47.25" customHeight="1">
      <c r="A6" s="7" t="s">
        <v>0</v>
      </c>
      <c r="B6" s="8" t="s">
        <v>1</v>
      </c>
      <c r="C6" s="9" t="s">
        <v>71</v>
      </c>
      <c r="D6" s="10" t="s">
        <v>72</v>
      </c>
      <c r="E6" s="10" t="s">
        <v>73</v>
      </c>
      <c r="F6" s="35" t="s">
        <v>83</v>
      </c>
      <c r="G6" s="35" t="s">
        <v>100</v>
      </c>
      <c r="H6" s="35" t="s">
        <v>84</v>
      </c>
      <c r="I6" s="35" t="s">
        <v>85</v>
      </c>
      <c r="J6" s="35" t="s">
        <v>86</v>
      </c>
      <c r="K6" s="35" t="s">
        <v>87</v>
      </c>
      <c r="L6" s="35" t="s">
        <v>88</v>
      </c>
      <c r="M6" s="35" t="s">
        <v>89</v>
      </c>
      <c r="N6" s="35" t="s">
        <v>90</v>
      </c>
      <c r="O6" s="35" t="s">
        <v>91</v>
      </c>
      <c r="P6" s="35" t="s">
        <v>92</v>
      </c>
      <c r="Q6" s="35" t="s">
        <v>98</v>
      </c>
    </row>
    <row r="7" spans="1:17" ht="15.75">
      <c r="A7" s="11"/>
      <c r="B7" s="12" t="s">
        <v>2</v>
      </c>
      <c r="C7" s="11">
        <f aca="true" t="shared" si="0" ref="C7:Q7">SUM(C8,C12)</f>
        <v>23468</v>
      </c>
      <c r="D7" s="11">
        <f t="shared" si="0"/>
        <v>2377</v>
      </c>
      <c r="E7" s="11">
        <f t="shared" si="0"/>
        <v>25845</v>
      </c>
      <c r="F7" s="11">
        <f t="shared" si="0"/>
        <v>1900</v>
      </c>
      <c r="G7" s="11">
        <f t="shared" si="0"/>
        <v>1500</v>
      </c>
      <c r="H7" s="11">
        <f t="shared" si="0"/>
        <v>300</v>
      </c>
      <c r="I7" s="11">
        <f t="shared" si="0"/>
        <v>150</v>
      </c>
      <c r="J7" s="11">
        <f t="shared" si="0"/>
        <v>141</v>
      </c>
      <c r="K7" s="11">
        <f t="shared" si="0"/>
        <v>200</v>
      </c>
      <c r="L7" s="11">
        <f t="shared" si="0"/>
        <v>20388</v>
      </c>
      <c r="M7" s="11">
        <f t="shared" si="0"/>
        <v>0</v>
      </c>
      <c r="N7" s="11">
        <f t="shared" si="0"/>
        <v>430</v>
      </c>
      <c r="O7" s="11">
        <f t="shared" si="0"/>
        <v>0</v>
      </c>
      <c r="P7" s="11">
        <f t="shared" si="0"/>
        <v>836</v>
      </c>
      <c r="Q7" s="11">
        <f t="shared" si="0"/>
        <v>0</v>
      </c>
    </row>
    <row r="8" spans="1:17" ht="15.75">
      <c r="A8" s="8" t="s">
        <v>76</v>
      </c>
      <c r="B8" s="11" t="s">
        <v>75</v>
      </c>
      <c r="C8" s="11">
        <f>SUM(C9:C11)</f>
        <v>23468</v>
      </c>
      <c r="D8" s="11">
        <f>SUM(D9:D11)</f>
        <v>2356</v>
      </c>
      <c r="E8" s="11">
        <f>SUM(E9:E11)</f>
        <v>25824</v>
      </c>
      <c r="F8" s="11">
        <f>SUM(F9:F11)</f>
        <v>1900</v>
      </c>
      <c r="G8" s="11">
        <f aca="true" t="shared" si="1" ref="G8:P8">SUM(G9:G11)</f>
        <v>1500</v>
      </c>
      <c r="H8" s="11">
        <f t="shared" si="1"/>
        <v>300</v>
      </c>
      <c r="I8" s="11">
        <f t="shared" si="1"/>
        <v>150</v>
      </c>
      <c r="J8" s="11">
        <f t="shared" si="1"/>
        <v>120</v>
      </c>
      <c r="K8" s="11">
        <f t="shared" si="1"/>
        <v>200</v>
      </c>
      <c r="L8" s="11">
        <f t="shared" si="1"/>
        <v>20388</v>
      </c>
      <c r="M8" s="11">
        <f t="shared" si="1"/>
        <v>0</v>
      </c>
      <c r="N8" s="11">
        <f t="shared" si="1"/>
        <v>430</v>
      </c>
      <c r="O8" s="11">
        <f t="shared" si="1"/>
        <v>0</v>
      </c>
      <c r="P8" s="11">
        <f t="shared" si="1"/>
        <v>836</v>
      </c>
      <c r="Q8" s="11">
        <f>SUM(Q9:Q11)</f>
        <v>0</v>
      </c>
    </row>
    <row r="9" spans="1:17" ht="31.5">
      <c r="A9" s="13" t="s">
        <v>77</v>
      </c>
      <c r="B9" s="7" t="s">
        <v>78</v>
      </c>
      <c r="C9" s="11">
        <v>7380</v>
      </c>
      <c r="D9" s="11">
        <f>SUM(E9-C9)</f>
        <v>2356</v>
      </c>
      <c r="E9" s="11">
        <f>SUM(F9:Q9)</f>
        <v>9736</v>
      </c>
      <c r="F9" s="11">
        <v>1900</v>
      </c>
      <c r="G9" s="11">
        <v>1500</v>
      </c>
      <c r="H9" s="11">
        <v>300</v>
      </c>
      <c r="I9" s="11">
        <v>150</v>
      </c>
      <c r="J9" s="11">
        <v>120</v>
      </c>
      <c r="K9" s="11">
        <v>200</v>
      </c>
      <c r="L9" s="11">
        <v>4300</v>
      </c>
      <c r="M9" s="11"/>
      <c r="N9" s="11">
        <v>430</v>
      </c>
      <c r="O9" s="11"/>
      <c r="P9" s="11">
        <v>836</v>
      </c>
      <c r="Q9" s="11"/>
    </row>
    <row r="10" spans="1:17" ht="31.5">
      <c r="A10" s="13" t="s">
        <v>79</v>
      </c>
      <c r="B10" s="7" t="s">
        <v>80</v>
      </c>
      <c r="C10" s="11">
        <v>16071</v>
      </c>
      <c r="D10" s="11">
        <f>SUM(E10-C10)</f>
        <v>0</v>
      </c>
      <c r="E10" s="11">
        <f>SUM(F10:Q10)</f>
        <v>16071</v>
      </c>
      <c r="F10" s="11"/>
      <c r="G10" s="11"/>
      <c r="H10" s="11"/>
      <c r="I10" s="11"/>
      <c r="J10" s="11"/>
      <c r="K10" s="11"/>
      <c r="L10" s="11">
        <v>16071</v>
      </c>
      <c r="M10" s="11"/>
      <c r="N10" s="11"/>
      <c r="O10" s="11"/>
      <c r="P10" s="11"/>
      <c r="Q10" s="11"/>
    </row>
    <row r="11" spans="1:17" ht="31.5">
      <c r="A11" s="11" t="s">
        <v>96</v>
      </c>
      <c r="B11" s="7" t="s">
        <v>97</v>
      </c>
      <c r="C11" s="11">
        <v>17</v>
      </c>
      <c r="D11" s="11">
        <f>SUM(E11-C11)</f>
        <v>0</v>
      </c>
      <c r="E11" s="11">
        <f>SUM(F11:Q11)</f>
        <v>17</v>
      </c>
      <c r="F11" s="11"/>
      <c r="G11" s="11"/>
      <c r="H11" s="11"/>
      <c r="I11" s="11"/>
      <c r="J11" s="11"/>
      <c r="K11" s="11"/>
      <c r="L11" s="11">
        <v>17</v>
      </c>
      <c r="M11" s="11"/>
      <c r="N11" s="11"/>
      <c r="O11" s="11"/>
      <c r="P11" s="11"/>
      <c r="Q11" s="11"/>
    </row>
    <row r="12" spans="1:17" ht="15.75">
      <c r="A12" s="37" t="s">
        <v>5</v>
      </c>
      <c r="B12" s="7" t="s">
        <v>81</v>
      </c>
      <c r="C12" s="11"/>
      <c r="D12" s="11">
        <f>SUM(E12-C12)</f>
        <v>21</v>
      </c>
      <c r="E12" s="11">
        <f>SUM(F12:Q12)</f>
        <v>21</v>
      </c>
      <c r="F12" s="11"/>
      <c r="G12" s="11"/>
      <c r="H12" s="11"/>
      <c r="I12" s="11"/>
      <c r="J12" s="11">
        <v>21</v>
      </c>
      <c r="K12" s="11"/>
      <c r="L12" s="11"/>
      <c r="M12" s="11"/>
      <c r="N12" s="11"/>
      <c r="O12" s="11"/>
      <c r="P12" s="11"/>
      <c r="Q12" s="11"/>
    </row>
    <row r="13" spans="1:17" ht="15.75">
      <c r="A13" s="11"/>
      <c r="B13" s="12" t="s">
        <v>6</v>
      </c>
      <c r="C13" s="11">
        <f aca="true" t="shared" si="2" ref="C13:P13">SUM(C14:C22)</f>
        <v>33703</v>
      </c>
      <c r="D13" s="11">
        <f t="shared" si="2"/>
        <v>1836</v>
      </c>
      <c r="E13" s="11">
        <f t="shared" si="2"/>
        <v>35539</v>
      </c>
      <c r="F13" s="11">
        <f t="shared" si="2"/>
        <v>1901</v>
      </c>
      <c r="G13" s="11">
        <f t="shared" si="2"/>
        <v>2252</v>
      </c>
      <c r="H13" s="11">
        <f t="shared" si="2"/>
        <v>762</v>
      </c>
      <c r="I13" s="11">
        <f t="shared" si="2"/>
        <v>150</v>
      </c>
      <c r="J13" s="11">
        <f t="shared" si="2"/>
        <v>145</v>
      </c>
      <c r="K13" s="11">
        <f t="shared" si="2"/>
        <v>264</v>
      </c>
      <c r="L13" s="11">
        <f t="shared" si="2"/>
        <v>26836</v>
      </c>
      <c r="M13" s="11">
        <f t="shared" si="2"/>
        <v>28</v>
      </c>
      <c r="N13" s="11">
        <f t="shared" si="2"/>
        <v>1270</v>
      </c>
      <c r="O13" s="11">
        <f t="shared" si="2"/>
        <v>120</v>
      </c>
      <c r="P13" s="11">
        <f t="shared" si="2"/>
        <v>889</v>
      </c>
      <c r="Q13" s="11">
        <f>SUM(Q14:Q22)</f>
        <v>922</v>
      </c>
    </row>
    <row r="14" spans="1:17" ht="15.75">
      <c r="A14" s="11" t="s">
        <v>7</v>
      </c>
      <c r="B14" s="11" t="s">
        <v>8</v>
      </c>
      <c r="C14" s="11"/>
      <c r="D14" s="11">
        <f aca="true" t="shared" si="3" ref="D14:D22">SUM(E14-C14)</f>
        <v>200</v>
      </c>
      <c r="E14" s="11">
        <f aca="true" t="shared" si="4" ref="E14:E21">SUM(F14:Q14)</f>
        <v>200</v>
      </c>
      <c r="F14" s="11">
        <v>200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5.75">
      <c r="A15" s="11" t="s">
        <v>9</v>
      </c>
      <c r="B15" s="11" t="s">
        <v>10</v>
      </c>
      <c r="C15" s="11"/>
      <c r="D15" s="11">
        <f t="shared" si="3"/>
        <v>0</v>
      </c>
      <c r="E15" s="11">
        <f t="shared" si="4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5.75">
      <c r="A16" s="11" t="s">
        <v>11</v>
      </c>
      <c r="B16" s="11" t="s">
        <v>12</v>
      </c>
      <c r="C16" s="11">
        <v>120</v>
      </c>
      <c r="D16" s="11">
        <f t="shared" si="3"/>
        <v>200</v>
      </c>
      <c r="E16" s="11">
        <f t="shared" si="4"/>
        <v>320</v>
      </c>
      <c r="F16" s="11">
        <v>200</v>
      </c>
      <c r="G16" s="11"/>
      <c r="H16" s="11"/>
      <c r="I16" s="11"/>
      <c r="J16" s="11"/>
      <c r="K16" s="11"/>
      <c r="L16" s="11"/>
      <c r="M16" s="11"/>
      <c r="N16" s="11"/>
      <c r="O16" s="11">
        <v>120</v>
      </c>
      <c r="P16" s="11"/>
      <c r="Q16" s="11"/>
    </row>
    <row r="17" spans="1:17" ht="15.75">
      <c r="A17" s="11" t="s">
        <v>13</v>
      </c>
      <c r="B17" s="11" t="s">
        <v>14</v>
      </c>
      <c r="C17" s="11"/>
      <c r="D17" s="11">
        <f t="shared" si="3"/>
        <v>0</v>
      </c>
      <c r="E17" s="11">
        <f t="shared" si="4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5.75">
      <c r="A18" s="11" t="s">
        <v>15</v>
      </c>
      <c r="B18" s="11" t="s">
        <v>16</v>
      </c>
      <c r="C18" s="11"/>
      <c r="D18" s="11">
        <f t="shared" si="3"/>
        <v>0</v>
      </c>
      <c r="E18" s="11">
        <f t="shared" si="4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5.75">
      <c r="A19" s="11" t="s">
        <v>27</v>
      </c>
      <c r="B19" s="11" t="s">
        <v>28</v>
      </c>
      <c r="C19" s="11"/>
      <c r="D19" s="11">
        <f t="shared" si="3"/>
        <v>0</v>
      </c>
      <c r="E19" s="11">
        <f t="shared" si="4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5.75">
      <c r="A20" s="11" t="s">
        <v>64</v>
      </c>
      <c r="B20" s="11" t="s">
        <v>102</v>
      </c>
      <c r="C20" s="11">
        <v>28239</v>
      </c>
      <c r="D20" s="11">
        <f t="shared" si="3"/>
        <v>1123</v>
      </c>
      <c r="E20" s="11">
        <f t="shared" si="4"/>
        <v>29362</v>
      </c>
      <c r="F20" s="11">
        <v>601</v>
      </c>
      <c r="G20" s="11"/>
      <c r="H20" s="11">
        <v>762</v>
      </c>
      <c r="I20" s="11"/>
      <c r="J20" s="11">
        <v>87</v>
      </c>
      <c r="K20" s="11">
        <v>259</v>
      </c>
      <c r="L20" s="11">
        <v>26736</v>
      </c>
      <c r="M20" s="11">
        <v>28</v>
      </c>
      <c r="N20" s="11"/>
      <c r="O20" s="11"/>
      <c r="P20" s="11">
        <v>889</v>
      </c>
      <c r="Q20" s="11"/>
    </row>
    <row r="21" spans="1:17" ht="15.75">
      <c r="A21" s="11" t="s">
        <v>93</v>
      </c>
      <c r="B21" s="11" t="s">
        <v>94</v>
      </c>
      <c r="C21" s="11">
        <v>4294</v>
      </c>
      <c r="D21" s="11">
        <f t="shared" si="3"/>
        <v>-45</v>
      </c>
      <c r="E21" s="11">
        <f t="shared" si="4"/>
        <v>4249</v>
      </c>
      <c r="F21" s="11">
        <v>200</v>
      </c>
      <c r="G21" s="11">
        <v>2252</v>
      </c>
      <c r="H21" s="11"/>
      <c r="I21" s="11"/>
      <c r="J21" s="11"/>
      <c r="K21" s="11">
        <v>5</v>
      </c>
      <c r="L21" s="11"/>
      <c r="M21" s="11"/>
      <c r="N21" s="11">
        <v>870</v>
      </c>
      <c r="O21" s="11"/>
      <c r="P21" s="11"/>
      <c r="Q21" s="11">
        <v>922</v>
      </c>
    </row>
    <row r="22" spans="1:17" ht="15.75">
      <c r="A22" s="11" t="s">
        <v>29</v>
      </c>
      <c r="B22" s="11" t="s">
        <v>30</v>
      </c>
      <c r="C22" s="11">
        <v>1050</v>
      </c>
      <c r="D22" s="11">
        <f t="shared" si="3"/>
        <v>358</v>
      </c>
      <c r="E22" s="11">
        <f>SUM(F22:Q22)</f>
        <v>1408</v>
      </c>
      <c r="F22" s="11">
        <v>700</v>
      </c>
      <c r="G22" s="11"/>
      <c r="H22" s="11"/>
      <c r="I22" s="11">
        <v>150</v>
      </c>
      <c r="J22" s="11">
        <v>58</v>
      </c>
      <c r="K22" s="11"/>
      <c r="L22" s="11">
        <v>100</v>
      </c>
      <c r="M22" s="11"/>
      <c r="N22" s="11">
        <v>400</v>
      </c>
      <c r="O22" s="11"/>
      <c r="P22" s="11"/>
      <c r="Q22" s="11"/>
    </row>
    <row r="23" spans="1:17" ht="15.75">
      <c r="A23" s="11"/>
      <c r="B23" s="12" t="s">
        <v>17</v>
      </c>
      <c r="C23" s="11">
        <f aca="true" t="shared" si="5" ref="C23:P23">SUM(C24+C43)</f>
        <v>33703</v>
      </c>
      <c r="D23" s="11">
        <f t="shared" si="5"/>
        <v>1836</v>
      </c>
      <c r="E23" s="11">
        <v>35539</v>
      </c>
      <c r="F23" s="11">
        <f t="shared" si="5"/>
        <v>1901</v>
      </c>
      <c r="G23" s="11">
        <f t="shared" si="5"/>
        <v>2252</v>
      </c>
      <c r="H23" s="11">
        <f t="shared" si="5"/>
        <v>762</v>
      </c>
      <c r="I23" s="11">
        <f t="shared" si="5"/>
        <v>150</v>
      </c>
      <c r="J23" s="11">
        <f t="shared" si="5"/>
        <v>145</v>
      </c>
      <c r="K23" s="11">
        <f t="shared" si="5"/>
        <v>264</v>
      </c>
      <c r="L23" s="11">
        <f t="shared" si="5"/>
        <v>26836</v>
      </c>
      <c r="M23" s="11">
        <f t="shared" si="5"/>
        <v>28</v>
      </c>
      <c r="N23" s="11">
        <f t="shared" si="5"/>
        <v>1270</v>
      </c>
      <c r="O23" s="11">
        <f t="shared" si="5"/>
        <v>120</v>
      </c>
      <c r="P23" s="11">
        <f t="shared" si="5"/>
        <v>889</v>
      </c>
      <c r="Q23" s="11">
        <f>SUM(Q24+Q43)</f>
        <v>922</v>
      </c>
    </row>
    <row r="24" spans="1:17" ht="15.75">
      <c r="A24" s="11" t="s">
        <v>3</v>
      </c>
      <c r="B24" s="12" t="s">
        <v>18</v>
      </c>
      <c r="C24" s="11">
        <f aca="true" t="shared" si="6" ref="C24:P24">SUM(C25+C35+C41)</f>
        <v>31406</v>
      </c>
      <c r="D24" s="11">
        <f t="shared" si="6"/>
        <v>1881</v>
      </c>
      <c r="E24" s="11">
        <f t="shared" si="6"/>
        <v>33287</v>
      </c>
      <c r="F24" s="11">
        <f t="shared" si="6"/>
        <v>1901</v>
      </c>
      <c r="G24" s="11">
        <f t="shared" si="6"/>
        <v>0</v>
      </c>
      <c r="H24" s="11">
        <f t="shared" si="6"/>
        <v>762</v>
      </c>
      <c r="I24" s="11">
        <f t="shared" si="6"/>
        <v>150</v>
      </c>
      <c r="J24" s="11">
        <f t="shared" si="6"/>
        <v>145</v>
      </c>
      <c r="K24" s="11">
        <f t="shared" si="6"/>
        <v>264</v>
      </c>
      <c r="L24" s="11">
        <f t="shared" si="6"/>
        <v>26836</v>
      </c>
      <c r="M24" s="11">
        <f t="shared" si="6"/>
        <v>28</v>
      </c>
      <c r="N24" s="11">
        <f t="shared" si="6"/>
        <v>1270</v>
      </c>
      <c r="O24" s="11">
        <f t="shared" si="6"/>
        <v>120</v>
      </c>
      <c r="P24" s="11">
        <f t="shared" si="6"/>
        <v>889</v>
      </c>
      <c r="Q24" s="11">
        <f>SUM(Q25+Q35+Q41)</f>
        <v>922</v>
      </c>
    </row>
    <row r="25" spans="1:17" ht="15.75">
      <c r="A25" s="14" t="s">
        <v>22</v>
      </c>
      <c r="B25" s="12" t="s">
        <v>19</v>
      </c>
      <c r="C25" s="11">
        <f aca="true" t="shared" si="7" ref="C25:P25">SUM(C26+C29+C38)</f>
        <v>31406</v>
      </c>
      <c r="D25" s="11">
        <f t="shared" si="7"/>
        <v>1681</v>
      </c>
      <c r="E25" s="11">
        <f t="shared" si="7"/>
        <v>33087</v>
      </c>
      <c r="F25" s="11">
        <f t="shared" si="7"/>
        <v>1701</v>
      </c>
      <c r="G25" s="11">
        <f t="shared" si="7"/>
        <v>0</v>
      </c>
      <c r="H25" s="11">
        <f t="shared" si="7"/>
        <v>762</v>
      </c>
      <c r="I25" s="11">
        <f t="shared" si="7"/>
        <v>150</v>
      </c>
      <c r="J25" s="11">
        <f t="shared" si="7"/>
        <v>145</v>
      </c>
      <c r="K25" s="11">
        <f t="shared" si="7"/>
        <v>264</v>
      </c>
      <c r="L25" s="11">
        <f t="shared" si="7"/>
        <v>26836</v>
      </c>
      <c r="M25" s="11">
        <f t="shared" si="7"/>
        <v>28</v>
      </c>
      <c r="N25" s="11">
        <f t="shared" si="7"/>
        <v>1270</v>
      </c>
      <c r="O25" s="11">
        <f t="shared" si="7"/>
        <v>120</v>
      </c>
      <c r="P25" s="11">
        <f t="shared" si="7"/>
        <v>889</v>
      </c>
      <c r="Q25" s="11">
        <f>SUM(Q26+Q29+Q38)</f>
        <v>922</v>
      </c>
    </row>
    <row r="26" spans="1:17" ht="15.75">
      <c r="A26" s="12">
        <v>1000</v>
      </c>
      <c r="B26" s="12" t="s">
        <v>20</v>
      </c>
      <c r="C26" s="11">
        <f aca="true" t="shared" si="8" ref="C26:P26">SUM(C27+C28)</f>
        <v>238</v>
      </c>
      <c r="D26" s="11">
        <f t="shared" si="8"/>
        <v>0</v>
      </c>
      <c r="E26" s="11">
        <f t="shared" si="8"/>
        <v>238</v>
      </c>
      <c r="F26" s="11">
        <f t="shared" si="8"/>
        <v>0</v>
      </c>
      <c r="G26" s="11">
        <f t="shared" si="8"/>
        <v>0</v>
      </c>
      <c r="H26" s="11">
        <f t="shared" si="8"/>
        <v>0</v>
      </c>
      <c r="I26" s="11">
        <f t="shared" si="8"/>
        <v>0</v>
      </c>
      <c r="J26" s="11">
        <f t="shared" si="8"/>
        <v>0</v>
      </c>
      <c r="K26" s="11">
        <f t="shared" si="8"/>
        <v>0</v>
      </c>
      <c r="L26" s="11">
        <f t="shared" si="8"/>
        <v>0</v>
      </c>
      <c r="M26" s="11">
        <f t="shared" si="8"/>
        <v>0</v>
      </c>
      <c r="N26" s="11">
        <f t="shared" si="8"/>
        <v>0</v>
      </c>
      <c r="O26" s="11">
        <f t="shared" si="8"/>
        <v>0</v>
      </c>
      <c r="P26" s="11">
        <f t="shared" si="8"/>
        <v>0</v>
      </c>
      <c r="Q26" s="11">
        <f>SUM(Q27+Q28)</f>
        <v>238</v>
      </c>
    </row>
    <row r="27" spans="1:17" ht="15.75">
      <c r="A27" s="15">
        <v>1100</v>
      </c>
      <c r="B27" s="16" t="s">
        <v>21</v>
      </c>
      <c r="C27" s="11">
        <v>192</v>
      </c>
      <c r="D27" s="11">
        <f>SUM(E27-C27)</f>
        <v>0</v>
      </c>
      <c r="E27" s="11">
        <f>SUM(F27:Q27)</f>
        <v>192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192</v>
      </c>
    </row>
    <row r="28" spans="1:17" ht="31.5">
      <c r="A28" s="15">
        <v>1200</v>
      </c>
      <c r="B28" s="17" t="s">
        <v>35</v>
      </c>
      <c r="C28" s="11">
        <v>46</v>
      </c>
      <c r="D28" s="11">
        <f>SUM(E28-C28)</f>
        <v>0</v>
      </c>
      <c r="E28" s="11">
        <f>SUM(F28:Q28)</f>
        <v>46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46</v>
      </c>
    </row>
    <row r="29" spans="1:17" ht="15.75">
      <c r="A29" s="18">
        <v>2000</v>
      </c>
      <c r="B29" s="19" t="s">
        <v>24</v>
      </c>
      <c r="C29" s="11">
        <f aca="true" t="shared" si="9" ref="C29:P29">SUM(C30:C34)</f>
        <v>31168</v>
      </c>
      <c r="D29" s="11">
        <f t="shared" si="9"/>
        <v>1281</v>
      </c>
      <c r="E29" s="11">
        <f t="shared" si="9"/>
        <v>32449</v>
      </c>
      <c r="F29" s="11">
        <f t="shared" si="9"/>
        <v>1701</v>
      </c>
      <c r="G29" s="11">
        <f t="shared" si="9"/>
        <v>0</v>
      </c>
      <c r="H29" s="11">
        <f t="shared" si="9"/>
        <v>762</v>
      </c>
      <c r="I29" s="11">
        <f t="shared" si="9"/>
        <v>150</v>
      </c>
      <c r="J29" s="11">
        <f t="shared" si="9"/>
        <v>145</v>
      </c>
      <c r="K29" s="11">
        <f t="shared" si="9"/>
        <v>264</v>
      </c>
      <c r="L29" s="11">
        <f t="shared" si="9"/>
        <v>26836</v>
      </c>
      <c r="M29" s="11">
        <f t="shared" si="9"/>
        <v>28</v>
      </c>
      <c r="N29" s="11">
        <f t="shared" si="9"/>
        <v>870</v>
      </c>
      <c r="O29" s="11">
        <f t="shared" si="9"/>
        <v>120</v>
      </c>
      <c r="P29" s="11">
        <f t="shared" si="9"/>
        <v>889</v>
      </c>
      <c r="Q29" s="11">
        <f>SUM(Q30:Q34)</f>
        <v>684</v>
      </c>
    </row>
    <row r="30" spans="1:17" ht="15.75">
      <c r="A30" s="15">
        <v>2100</v>
      </c>
      <c r="B30" s="16" t="s">
        <v>25</v>
      </c>
      <c r="C30" s="11">
        <v>225</v>
      </c>
      <c r="D30" s="11">
        <f>SUM(E30-C30)</f>
        <v>105</v>
      </c>
      <c r="E30" s="11">
        <f>SUM(F30:Q30)</f>
        <v>330</v>
      </c>
      <c r="F30" s="11"/>
      <c r="G30" s="11"/>
      <c r="H30" s="11"/>
      <c r="I30" s="11"/>
      <c r="J30" s="11"/>
      <c r="K30" s="11"/>
      <c r="L30" s="11"/>
      <c r="M30" s="11"/>
      <c r="N30" s="11">
        <v>330</v>
      </c>
      <c r="O30" s="11"/>
      <c r="P30" s="11"/>
      <c r="Q30" s="11"/>
    </row>
    <row r="31" spans="1:17" ht="15.75">
      <c r="A31" s="15">
        <v>2200</v>
      </c>
      <c r="B31" s="16" t="s">
        <v>26</v>
      </c>
      <c r="C31" s="11">
        <v>29003</v>
      </c>
      <c r="D31" s="11">
        <f>SUM(E31-C31)</f>
        <v>971</v>
      </c>
      <c r="E31" s="11">
        <f>SUM(F31:Q31)</f>
        <v>29974</v>
      </c>
      <c r="F31" s="11">
        <v>1001</v>
      </c>
      <c r="G31" s="11"/>
      <c r="H31" s="11">
        <v>462</v>
      </c>
      <c r="I31" s="11"/>
      <c r="J31" s="11">
        <v>145</v>
      </c>
      <c r="K31" s="11">
        <v>221</v>
      </c>
      <c r="L31" s="11">
        <v>26736</v>
      </c>
      <c r="M31" s="11"/>
      <c r="N31" s="11">
        <v>400</v>
      </c>
      <c r="O31" s="11">
        <v>120</v>
      </c>
      <c r="P31" s="11">
        <v>889</v>
      </c>
      <c r="Q31" s="11"/>
    </row>
    <row r="32" spans="1:17" ht="31.5">
      <c r="A32" s="15">
        <v>2300</v>
      </c>
      <c r="B32" s="16" t="s">
        <v>31</v>
      </c>
      <c r="C32" s="11">
        <v>1840</v>
      </c>
      <c r="D32" s="11">
        <f>SUM(E32-C32)</f>
        <v>305</v>
      </c>
      <c r="E32" s="11">
        <f>SUM(F32:Q32)</f>
        <v>2145</v>
      </c>
      <c r="F32" s="11">
        <v>700</v>
      </c>
      <c r="G32" s="11"/>
      <c r="H32" s="11">
        <v>300</v>
      </c>
      <c r="I32" s="11">
        <v>150</v>
      </c>
      <c r="J32" s="11"/>
      <c r="K32" s="11">
        <v>43</v>
      </c>
      <c r="L32" s="11">
        <v>100</v>
      </c>
      <c r="M32" s="11">
        <v>28</v>
      </c>
      <c r="N32" s="11">
        <v>140</v>
      </c>
      <c r="O32" s="11"/>
      <c r="P32" s="11"/>
      <c r="Q32" s="11">
        <v>684</v>
      </c>
    </row>
    <row r="33" spans="1:17" ht="15.75">
      <c r="A33" s="15">
        <v>2400</v>
      </c>
      <c r="B33" s="16" t="s">
        <v>32</v>
      </c>
      <c r="C33" s="11">
        <v>100</v>
      </c>
      <c r="D33" s="11">
        <f>SUM(E33-C33)</f>
        <v>-100</v>
      </c>
      <c r="E33" s="11">
        <f>SUM(F33:Q33)</f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5.75">
      <c r="A34" s="15">
        <v>2500</v>
      </c>
      <c r="B34" s="16" t="s">
        <v>36</v>
      </c>
      <c r="C34" s="11"/>
      <c r="D34" s="11">
        <f>SUM(E34-C34)</f>
        <v>0</v>
      </c>
      <c r="E34" s="11">
        <f>SUM(F34:Q34)</f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5.75">
      <c r="A35" s="20" t="s">
        <v>65</v>
      </c>
      <c r="B35" s="20" t="s">
        <v>66</v>
      </c>
      <c r="C35" s="11">
        <f aca="true" t="shared" si="10" ref="C35:Q36">SUM(C36)</f>
        <v>0</v>
      </c>
      <c r="D35" s="11">
        <f t="shared" si="10"/>
        <v>0</v>
      </c>
      <c r="E35" s="11">
        <f t="shared" si="10"/>
        <v>0</v>
      </c>
      <c r="F35" s="11">
        <f t="shared" si="10"/>
        <v>0</v>
      </c>
      <c r="G35" s="11">
        <f t="shared" si="10"/>
        <v>0</v>
      </c>
      <c r="H35" s="11">
        <f t="shared" si="10"/>
        <v>0</v>
      </c>
      <c r="I35" s="11">
        <f t="shared" si="10"/>
        <v>0</v>
      </c>
      <c r="J35" s="11">
        <f t="shared" si="10"/>
        <v>0</v>
      </c>
      <c r="K35" s="11">
        <f t="shared" si="10"/>
        <v>0</v>
      </c>
      <c r="L35" s="11">
        <f t="shared" si="10"/>
        <v>0</v>
      </c>
      <c r="M35" s="11">
        <f t="shared" si="10"/>
        <v>0</v>
      </c>
      <c r="N35" s="11">
        <f t="shared" si="10"/>
        <v>0</v>
      </c>
      <c r="O35" s="11">
        <f t="shared" si="10"/>
        <v>0</v>
      </c>
      <c r="P35" s="11">
        <f t="shared" si="10"/>
        <v>0</v>
      </c>
      <c r="Q35" s="11">
        <f t="shared" si="10"/>
        <v>0</v>
      </c>
    </row>
    <row r="36" spans="1:17" ht="15.75">
      <c r="A36" s="19">
        <v>4000</v>
      </c>
      <c r="B36" s="20" t="s">
        <v>66</v>
      </c>
      <c r="C36" s="11">
        <f t="shared" si="10"/>
        <v>0</v>
      </c>
      <c r="D36" s="11">
        <f t="shared" si="10"/>
        <v>0</v>
      </c>
      <c r="E36" s="11">
        <f t="shared" si="10"/>
        <v>0</v>
      </c>
      <c r="F36" s="11">
        <f t="shared" si="10"/>
        <v>0</v>
      </c>
      <c r="G36" s="11">
        <f t="shared" si="10"/>
        <v>0</v>
      </c>
      <c r="H36" s="11">
        <f t="shared" si="10"/>
        <v>0</v>
      </c>
      <c r="I36" s="11">
        <f t="shared" si="10"/>
        <v>0</v>
      </c>
      <c r="J36" s="11">
        <f t="shared" si="10"/>
        <v>0</v>
      </c>
      <c r="K36" s="11">
        <f t="shared" si="10"/>
        <v>0</v>
      </c>
      <c r="L36" s="11">
        <f t="shared" si="10"/>
        <v>0</v>
      </c>
      <c r="M36" s="11">
        <f t="shared" si="10"/>
        <v>0</v>
      </c>
      <c r="N36" s="11">
        <f t="shared" si="10"/>
        <v>0</v>
      </c>
      <c r="O36" s="11">
        <f t="shared" si="10"/>
        <v>0</v>
      </c>
      <c r="P36" s="11">
        <f t="shared" si="10"/>
        <v>0</v>
      </c>
      <c r="Q36" s="11">
        <f t="shared" si="10"/>
        <v>0</v>
      </c>
    </row>
    <row r="37" spans="1:17" ht="15.75">
      <c r="A37" s="15">
        <v>4300</v>
      </c>
      <c r="B37" s="16" t="s">
        <v>67</v>
      </c>
      <c r="C37" s="11"/>
      <c r="D37" s="11">
        <f>SUM(E37-C37)</f>
        <v>0</v>
      </c>
      <c r="E37" s="11">
        <f>SUM(F37:Q37)</f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5.75">
      <c r="A38" s="19" t="s">
        <v>23</v>
      </c>
      <c r="B38" s="21" t="s">
        <v>62</v>
      </c>
      <c r="C38" s="11">
        <f aca="true" t="shared" si="11" ref="C38:Q39">SUM(C39)</f>
        <v>0</v>
      </c>
      <c r="D38" s="11">
        <f t="shared" si="11"/>
        <v>400</v>
      </c>
      <c r="E38" s="11">
        <f t="shared" si="11"/>
        <v>400</v>
      </c>
      <c r="F38" s="11">
        <f t="shared" si="11"/>
        <v>0</v>
      </c>
      <c r="G38" s="11">
        <f t="shared" si="11"/>
        <v>0</v>
      </c>
      <c r="H38" s="11">
        <f t="shared" si="11"/>
        <v>0</v>
      </c>
      <c r="I38" s="11">
        <f t="shared" si="11"/>
        <v>0</v>
      </c>
      <c r="J38" s="11">
        <f t="shared" si="11"/>
        <v>0</v>
      </c>
      <c r="K38" s="11">
        <f t="shared" si="11"/>
        <v>0</v>
      </c>
      <c r="L38" s="11">
        <f t="shared" si="11"/>
        <v>0</v>
      </c>
      <c r="M38" s="11">
        <f t="shared" si="11"/>
        <v>0</v>
      </c>
      <c r="N38" s="11">
        <f t="shared" si="11"/>
        <v>400</v>
      </c>
      <c r="O38" s="11">
        <f t="shared" si="11"/>
        <v>0</v>
      </c>
      <c r="P38" s="11">
        <f t="shared" si="11"/>
        <v>0</v>
      </c>
      <c r="Q38" s="11">
        <f t="shared" si="11"/>
        <v>0</v>
      </c>
    </row>
    <row r="39" spans="1:17" ht="15.75">
      <c r="A39" s="19">
        <v>6000</v>
      </c>
      <c r="B39" s="21" t="s">
        <v>101</v>
      </c>
      <c r="C39" s="11">
        <f t="shared" si="11"/>
        <v>0</v>
      </c>
      <c r="D39" s="11">
        <f t="shared" si="11"/>
        <v>400</v>
      </c>
      <c r="E39" s="11">
        <f t="shared" si="11"/>
        <v>400</v>
      </c>
      <c r="F39" s="11">
        <f t="shared" si="11"/>
        <v>0</v>
      </c>
      <c r="G39" s="11">
        <f t="shared" si="11"/>
        <v>0</v>
      </c>
      <c r="H39" s="11">
        <f t="shared" si="11"/>
        <v>0</v>
      </c>
      <c r="I39" s="11">
        <f t="shared" si="11"/>
        <v>0</v>
      </c>
      <c r="J39" s="11">
        <f t="shared" si="11"/>
        <v>0</v>
      </c>
      <c r="K39" s="11">
        <f t="shared" si="11"/>
        <v>0</v>
      </c>
      <c r="L39" s="11">
        <f t="shared" si="11"/>
        <v>0</v>
      </c>
      <c r="M39" s="11">
        <f t="shared" si="11"/>
        <v>0</v>
      </c>
      <c r="N39" s="11">
        <f t="shared" si="11"/>
        <v>400</v>
      </c>
      <c r="O39" s="11">
        <f t="shared" si="11"/>
        <v>0</v>
      </c>
      <c r="P39" s="11">
        <f t="shared" si="11"/>
        <v>0</v>
      </c>
      <c r="Q39" s="11">
        <f t="shared" si="11"/>
        <v>0</v>
      </c>
    </row>
    <row r="40" spans="1:17" ht="15.75">
      <c r="A40" s="15">
        <v>6200</v>
      </c>
      <c r="B40" s="16" t="s">
        <v>63</v>
      </c>
      <c r="C40" s="11"/>
      <c r="D40" s="11">
        <f>SUM(E40-C40)</f>
        <v>400</v>
      </c>
      <c r="E40" s="11">
        <f>SUM(F40:Q40)</f>
        <v>400</v>
      </c>
      <c r="F40" s="11"/>
      <c r="G40" s="11"/>
      <c r="H40" s="11"/>
      <c r="I40" s="11"/>
      <c r="J40" s="11"/>
      <c r="K40" s="11"/>
      <c r="L40" s="11"/>
      <c r="M40" s="11"/>
      <c r="N40" s="11">
        <v>400</v>
      </c>
      <c r="O40" s="11"/>
      <c r="P40" s="11"/>
      <c r="Q40" s="11"/>
    </row>
    <row r="41" spans="1:17" ht="15.75">
      <c r="A41" s="19" t="s">
        <v>68</v>
      </c>
      <c r="B41" s="21" t="s">
        <v>69</v>
      </c>
      <c r="C41" s="11">
        <f aca="true" t="shared" si="12" ref="C41:Q41">SUM(C42)</f>
        <v>0</v>
      </c>
      <c r="D41" s="11">
        <f t="shared" si="12"/>
        <v>200</v>
      </c>
      <c r="E41" s="11">
        <f t="shared" si="12"/>
        <v>200</v>
      </c>
      <c r="F41" s="11">
        <f t="shared" si="12"/>
        <v>200</v>
      </c>
      <c r="G41" s="11">
        <f t="shared" si="12"/>
        <v>0</v>
      </c>
      <c r="H41" s="11">
        <f t="shared" si="12"/>
        <v>0</v>
      </c>
      <c r="I41" s="11">
        <f t="shared" si="12"/>
        <v>0</v>
      </c>
      <c r="J41" s="11">
        <f t="shared" si="12"/>
        <v>0</v>
      </c>
      <c r="K41" s="11">
        <f t="shared" si="12"/>
        <v>0</v>
      </c>
      <c r="L41" s="11">
        <f t="shared" si="12"/>
        <v>0</v>
      </c>
      <c r="M41" s="11">
        <f t="shared" si="12"/>
        <v>0</v>
      </c>
      <c r="N41" s="11">
        <f t="shared" si="12"/>
        <v>0</v>
      </c>
      <c r="O41" s="11">
        <f t="shared" si="12"/>
        <v>0</v>
      </c>
      <c r="P41" s="11">
        <f t="shared" si="12"/>
        <v>0</v>
      </c>
      <c r="Q41" s="11">
        <f t="shared" si="12"/>
        <v>0</v>
      </c>
    </row>
    <row r="42" spans="1:17" ht="15.75">
      <c r="A42" s="15">
        <v>7200</v>
      </c>
      <c r="B42" s="16" t="s">
        <v>70</v>
      </c>
      <c r="C42" s="11"/>
      <c r="D42" s="11">
        <f>SUM(E42-C42)</f>
        <v>200</v>
      </c>
      <c r="E42" s="11">
        <f>SUM(F42:Q42)</f>
        <v>200</v>
      </c>
      <c r="F42" s="11">
        <v>200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5.75">
      <c r="A43" s="21" t="s">
        <v>4</v>
      </c>
      <c r="B43" s="20" t="s">
        <v>34</v>
      </c>
      <c r="C43" s="11">
        <f aca="true" t="shared" si="13" ref="C43:P43">SUM(C44+C48)</f>
        <v>2297</v>
      </c>
      <c r="D43" s="11">
        <f t="shared" si="13"/>
        <v>-45</v>
      </c>
      <c r="E43" s="11">
        <f t="shared" si="13"/>
        <v>2252</v>
      </c>
      <c r="F43" s="11">
        <f t="shared" si="13"/>
        <v>0</v>
      </c>
      <c r="G43" s="11">
        <f t="shared" si="13"/>
        <v>2252</v>
      </c>
      <c r="H43" s="11">
        <f t="shared" si="13"/>
        <v>0</v>
      </c>
      <c r="I43" s="11">
        <f t="shared" si="13"/>
        <v>0</v>
      </c>
      <c r="J43" s="11">
        <f t="shared" si="13"/>
        <v>0</v>
      </c>
      <c r="K43" s="11">
        <f t="shared" si="13"/>
        <v>0</v>
      </c>
      <c r="L43" s="11">
        <f t="shared" si="13"/>
        <v>0</v>
      </c>
      <c r="M43" s="11">
        <f t="shared" si="13"/>
        <v>0</v>
      </c>
      <c r="N43" s="11">
        <f t="shared" si="13"/>
        <v>0</v>
      </c>
      <c r="O43" s="11">
        <f t="shared" si="13"/>
        <v>0</v>
      </c>
      <c r="P43" s="11">
        <f t="shared" si="13"/>
        <v>0</v>
      </c>
      <c r="Q43" s="11">
        <f>SUM(Q44+Q48)</f>
        <v>0</v>
      </c>
    </row>
    <row r="44" spans="1:17" ht="15.75">
      <c r="A44" s="21" t="s">
        <v>33</v>
      </c>
      <c r="B44" s="20" t="s">
        <v>37</v>
      </c>
      <c r="C44" s="11">
        <f aca="true" t="shared" si="14" ref="C44:Q44">SUM(C45)</f>
        <v>2297</v>
      </c>
      <c r="D44" s="11">
        <f t="shared" si="14"/>
        <v>-45</v>
      </c>
      <c r="E44" s="11">
        <f t="shared" si="14"/>
        <v>2252</v>
      </c>
      <c r="F44" s="11">
        <f t="shared" si="14"/>
        <v>0</v>
      </c>
      <c r="G44" s="11">
        <f t="shared" si="14"/>
        <v>2252</v>
      </c>
      <c r="H44" s="11">
        <f t="shared" si="14"/>
        <v>0</v>
      </c>
      <c r="I44" s="11">
        <f t="shared" si="14"/>
        <v>0</v>
      </c>
      <c r="J44" s="11">
        <f t="shared" si="14"/>
        <v>0</v>
      </c>
      <c r="K44" s="11">
        <f t="shared" si="14"/>
        <v>0</v>
      </c>
      <c r="L44" s="11">
        <f t="shared" si="14"/>
        <v>0</v>
      </c>
      <c r="M44" s="11">
        <f t="shared" si="14"/>
        <v>0</v>
      </c>
      <c r="N44" s="11">
        <f t="shared" si="14"/>
        <v>0</v>
      </c>
      <c r="O44" s="11">
        <f t="shared" si="14"/>
        <v>0</v>
      </c>
      <c r="P44" s="11">
        <f t="shared" si="14"/>
        <v>0</v>
      </c>
      <c r="Q44" s="11">
        <f t="shared" si="14"/>
        <v>0</v>
      </c>
    </row>
    <row r="45" spans="1:17" ht="15.75">
      <c r="A45" s="18">
        <v>5000</v>
      </c>
      <c r="B45" s="22" t="s">
        <v>37</v>
      </c>
      <c r="C45" s="11">
        <f aca="true" t="shared" si="15" ref="C45:P45">SUM(C46:C47)</f>
        <v>2297</v>
      </c>
      <c r="D45" s="11">
        <f t="shared" si="15"/>
        <v>-45</v>
      </c>
      <c r="E45" s="11">
        <f t="shared" si="15"/>
        <v>2252</v>
      </c>
      <c r="F45" s="11">
        <f t="shared" si="15"/>
        <v>0</v>
      </c>
      <c r="G45" s="11">
        <f t="shared" si="15"/>
        <v>2252</v>
      </c>
      <c r="H45" s="11">
        <f t="shared" si="15"/>
        <v>0</v>
      </c>
      <c r="I45" s="11">
        <f t="shared" si="15"/>
        <v>0</v>
      </c>
      <c r="J45" s="11">
        <f t="shared" si="15"/>
        <v>0</v>
      </c>
      <c r="K45" s="11">
        <f t="shared" si="15"/>
        <v>0</v>
      </c>
      <c r="L45" s="11">
        <f t="shared" si="15"/>
        <v>0</v>
      </c>
      <c r="M45" s="11">
        <f t="shared" si="15"/>
        <v>0</v>
      </c>
      <c r="N45" s="11">
        <f t="shared" si="15"/>
        <v>0</v>
      </c>
      <c r="O45" s="11">
        <f t="shared" si="15"/>
        <v>0</v>
      </c>
      <c r="P45" s="11">
        <f t="shared" si="15"/>
        <v>0</v>
      </c>
      <c r="Q45" s="11">
        <f>SUM(Q46:Q47)</f>
        <v>0</v>
      </c>
    </row>
    <row r="46" spans="1:17" ht="15.75">
      <c r="A46" s="15">
        <v>5100</v>
      </c>
      <c r="B46" s="16" t="s">
        <v>38</v>
      </c>
      <c r="C46" s="11"/>
      <c r="D46" s="11">
        <f>SUM(E46-C46)</f>
        <v>0</v>
      </c>
      <c r="E46" s="11">
        <f>SUM(F46:Q46)</f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5.75">
      <c r="A47" s="15">
        <v>5200</v>
      </c>
      <c r="B47" s="16" t="s">
        <v>39</v>
      </c>
      <c r="C47" s="11">
        <v>2297</v>
      </c>
      <c r="D47" s="11">
        <f>SUM(E47-C47)</f>
        <v>-45</v>
      </c>
      <c r="E47" s="11">
        <f>SUM(F47:Q47)</f>
        <v>2252</v>
      </c>
      <c r="F47" s="11"/>
      <c r="G47" s="11">
        <v>2252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31.5">
      <c r="A48" s="21" t="s">
        <v>74</v>
      </c>
      <c r="B48" s="21" t="s">
        <v>103</v>
      </c>
      <c r="C48" s="11"/>
      <c r="D48" s="11"/>
      <c r="E48" s="11">
        <f>SUM(C48:Q48)</f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5.75">
      <c r="A49" s="23"/>
      <c r="B49" s="24" t="s">
        <v>55</v>
      </c>
      <c r="C49" s="11">
        <f aca="true" t="shared" si="16" ref="C49:Q49">SUM(C7-C23)</f>
        <v>-10235</v>
      </c>
      <c r="D49" s="11">
        <f t="shared" si="16"/>
        <v>541</v>
      </c>
      <c r="E49" s="11">
        <f t="shared" si="16"/>
        <v>-9694</v>
      </c>
      <c r="F49" s="11">
        <f t="shared" si="16"/>
        <v>-1</v>
      </c>
      <c r="G49" s="11">
        <f t="shared" si="16"/>
        <v>-752</v>
      </c>
      <c r="H49" s="11">
        <f t="shared" si="16"/>
        <v>-462</v>
      </c>
      <c r="I49" s="11">
        <f t="shared" si="16"/>
        <v>0</v>
      </c>
      <c r="J49" s="11">
        <f t="shared" si="16"/>
        <v>-4</v>
      </c>
      <c r="K49" s="11">
        <f t="shared" si="16"/>
        <v>-64</v>
      </c>
      <c r="L49" s="11">
        <f t="shared" si="16"/>
        <v>-6448</v>
      </c>
      <c r="M49" s="11">
        <f t="shared" si="16"/>
        <v>-28</v>
      </c>
      <c r="N49" s="11">
        <f t="shared" si="16"/>
        <v>-840</v>
      </c>
      <c r="O49" s="11">
        <f t="shared" si="16"/>
        <v>-120</v>
      </c>
      <c r="P49" s="11">
        <f t="shared" si="16"/>
        <v>-53</v>
      </c>
      <c r="Q49" s="11">
        <f t="shared" si="16"/>
        <v>-922</v>
      </c>
    </row>
    <row r="50" spans="1:17" ht="15.75">
      <c r="A50" s="23"/>
      <c r="B50" s="24" t="s">
        <v>56</v>
      </c>
      <c r="C50" s="25">
        <f aca="true" t="shared" si="17" ref="C50:Q50">SUM(C51)</f>
        <v>10235</v>
      </c>
      <c r="D50" s="25">
        <f t="shared" si="17"/>
        <v>-541</v>
      </c>
      <c r="E50" s="25">
        <f t="shared" si="17"/>
        <v>9694</v>
      </c>
      <c r="F50" s="25">
        <f t="shared" si="17"/>
        <v>1</v>
      </c>
      <c r="G50" s="25">
        <f t="shared" si="17"/>
        <v>752</v>
      </c>
      <c r="H50" s="25">
        <f t="shared" si="17"/>
        <v>462</v>
      </c>
      <c r="I50" s="25">
        <f t="shared" si="17"/>
        <v>0</v>
      </c>
      <c r="J50" s="25">
        <f t="shared" si="17"/>
        <v>4</v>
      </c>
      <c r="K50" s="25">
        <f t="shared" si="17"/>
        <v>64</v>
      </c>
      <c r="L50" s="25">
        <f t="shared" si="17"/>
        <v>6448</v>
      </c>
      <c r="M50" s="25">
        <f t="shared" si="17"/>
        <v>28</v>
      </c>
      <c r="N50" s="25">
        <f t="shared" si="17"/>
        <v>840</v>
      </c>
      <c r="O50" s="25">
        <f t="shared" si="17"/>
        <v>120</v>
      </c>
      <c r="P50" s="25">
        <f t="shared" si="17"/>
        <v>53</v>
      </c>
      <c r="Q50" s="25">
        <f t="shared" si="17"/>
        <v>922</v>
      </c>
    </row>
    <row r="51" spans="1:17" ht="31.5">
      <c r="A51" s="26" t="s">
        <v>57</v>
      </c>
      <c r="B51" s="27" t="s">
        <v>58</v>
      </c>
      <c r="C51" s="25">
        <f aca="true" t="shared" si="18" ref="C51:P51">SUM(C52+C55+C58)</f>
        <v>10235</v>
      </c>
      <c r="D51" s="25">
        <f t="shared" si="18"/>
        <v>-541</v>
      </c>
      <c r="E51" s="25">
        <f t="shared" si="18"/>
        <v>9694</v>
      </c>
      <c r="F51" s="25">
        <f t="shared" si="18"/>
        <v>1</v>
      </c>
      <c r="G51" s="25">
        <f t="shared" si="18"/>
        <v>752</v>
      </c>
      <c r="H51" s="25">
        <f t="shared" si="18"/>
        <v>462</v>
      </c>
      <c r="I51" s="25">
        <f t="shared" si="18"/>
        <v>0</v>
      </c>
      <c r="J51" s="25">
        <f t="shared" si="18"/>
        <v>4</v>
      </c>
      <c r="K51" s="25">
        <f t="shared" si="18"/>
        <v>64</v>
      </c>
      <c r="L51" s="25">
        <f t="shared" si="18"/>
        <v>6448</v>
      </c>
      <c r="M51" s="25">
        <f t="shared" si="18"/>
        <v>28</v>
      </c>
      <c r="N51" s="25">
        <f t="shared" si="18"/>
        <v>840</v>
      </c>
      <c r="O51" s="25">
        <f t="shared" si="18"/>
        <v>120</v>
      </c>
      <c r="P51" s="25">
        <f t="shared" si="18"/>
        <v>53</v>
      </c>
      <c r="Q51" s="25">
        <f>SUM(Q52+Q55+Q58)</f>
        <v>922</v>
      </c>
    </row>
    <row r="52" spans="1:17" ht="15.75">
      <c r="A52" s="28" t="s">
        <v>59</v>
      </c>
      <c r="B52" s="29" t="s">
        <v>60</v>
      </c>
      <c r="C52" s="30">
        <f aca="true" t="shared" si="19" ref="C52:P52">SUM(C53-C54)</f>
        <v>0</v>
      </c>
      <c r="D52" s="30">
        <f t="shared" si="19"/>
        <v>0</v>
      </c>
      <c r="E52" s="30">
        <f t="shared" si="19"/>
        <v>0</v>
      </c>
      <c r="F52" s="30">
        <f t="shared" si="19"/>
        <v>0</v>
      </c>
      <c r="G52" s="30">
        <f t="shared" si="19"/>
        <v>0</v>
      </c>
      <c r="H52" s="30">
        <f t="shared" si="19"/>
        <v>0</v>
      </c>
      <c r="I52" s="30">
        <f t="shared" si="19"/>
        <v>0</v>
      </c>
      <c r="J52" s="30">
        <f t="shared" si="19"/>
        <v>0</v>
      </c>
      <c r="K52" s="30">
        <f t="shared" si="19"/>
        <v>0</v>
      </c>
      <c r="L52" s="30">
        <f t="shared" si="19"/>
        <v>0</v>
      </c>
      <c r="M52" s="30">
        <f t="shared" si="19"/>
        <v>0</v>
      </c>
      <c r="N52" s="30">
        <f t="shared" si="19"/>
        <v>0</v>
      </c>
      <c r="O52" s="30">
        <f t="shared" si="19"/>
        <v>0</v>
      </c>
      <c r="P52" s="30">
        <f t="shared" si="19"/>
        <v>0</v>
      </c>
      <c r="Q52" s="30">
        <f>SUM(Q53-Q54)</f>
        <v>0</v>
      </c>
    </row>
    <row r="53" spans="1:17" ht="31.5">
      <c r="A53" s="31" t="s">
        <v>61</v>
      </c>
      <c r="B53" s="32" t="s">
        <v>40</v>
      </c>
      <c r="C53" s="11"/>
      <c r="D53" s="33"/>
      <c r="E53" s="11">
        <f>SUM(C53:D53)</f>
        <v>0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31.5">
      <c r="A54" s="31" t="s">
        <v>41</v>
      </c>
      <c r="B54" s="32" t="s">
        <v>42</v>
      </c>
      <c r="C54" s="11"/>
      <c r="D54" s="33"/>
      <c r="E54" s="11">
        <f>SUM(C54:D54)</f>
        <v>0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.75">
      <c r="A55" s="28" t="s">
        <v>43</v>
      </c>
      <c r="B55" s="29" t="s">
        <v>44</v>
      </c>
      <c r="C55" s="30">
        <f aca="true" t="shared" si="20" ref="C55:P55">SUM(C56-C57)</f>
        <v>10235</v>
      </c>
      <c r="D55" s="30">
        <f t="shared" si="20"/>
        <v>-541</v>
      </c>
      <c r="E55" s="30">
        <f t="shared" si="20"/>
        <v>9694</v>
      </c>
      <c r="F55" s="30">
        <f t="shared" si="20"/>
        <v>1</v>
      </c>
      <c r="G55" s="30">
        <f t="shared" si="20"/>
        <v>752</v>
      </c>
      <c r="H55" s="30">
        <f t="shared" si="20"/>
        <v>462</v>
      </c>
      <c r="I55" s="30">
        <f t="shared" si="20"/>
        <v>0</v>
      </c>
      <c r="J55" s="30">
        <f t="shared" si="20"/>
        <v>4</v>
      </c>
      <c r="K55" s="30">
        <f t="shared" si="20"/>
        <v>64</v>
      </c>
      <c r="L55" s="30">
        <f t="shared" si="20"/>
        <v>6448</v>
      </c>
      <c r="M55" s="30">
        <f t="shared" si="20"/>
        <v>28</v>
      </c>
      <c r="N55" s="30">
        <f t="shared" si="20"/>
        <v>840</v>
      </c>
      <c r="O55" s="30">
        <f t="shared" si="20"/>
        <v>120</v>
      </c>
      <c r="P55" s="30">
        <f t="shared" si="20"/>
        <v>53</v>
      </c>
      <c r="Q55" s="30">
        <f>SUM(Q56-Q57)</f>
        <v>922</v>
      </c>
    </row>
    <row r="56" spans="1:17" ht="31.5">
      <c r="A56" s="31" t="s">
        <v>45</v>
      </c>
      <c r="B56" s="32" t="s">
        <v>40</v>
      </c>
      <c r="C56" s="11">
        <v>10235</v>
      </c>
      <c r="D56" s="11">
        <f>SUM(E56-C56)</f>
        <v>4</v>
      </c>
      <c r="E56" s="36">
        <f>SUM(F56:Q56)</f>
        <v>10239</v>
      </c>
      <c r="F56" s="33">
        <v>1</v>
      </c>
      <c r="G56" s="33">
        <v>1297</v>
      </c>
      <c r="H56" s="33">
        <v>462</v>
      </c>
      <c r="I56" s="33"/>
      <c r="J56" s="33">
        <v>4</v>
      </c>
      <c r="K56" s="33">
        <v>64</v>
      </c>
      <c r="L56" s="33">
        <v>6448</v>
      </c>
      <c r="M56" s="33">
        <v>28</v>
      </c>
      <c r="N56" s="33">
        <v>840</v>
      </c>
      <c r="O56" s="33">
        <v>120</v>
      </c>
      <c r="P56" s="33">
        <v>53</v>
      </c>
      <c r="Q56" s="33">
        <v>922</v>
      </c>
    </row>
    <row r="57" spans="1:17" ht="31.5">
      <c r="A57" s="31" t="s">
        <v>46</v>
      </c>
      <c r="B57" s="32" t="s">
        <v>42</v>
      </c>
      <c r="C57" s="11"/>
      <c r="D57" s="11">
        <f>SUM(E57-C57)</f>
        <v>545</v>
      </c>
      <c r="E57" s="36">
        <f>SUM(F57:Q57)</f>
        <v>545</v>
      </c>
      <c r="F57" s="33"/>
      <c r="G57" s="33">
        <v>545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5.75">
      <c r="A58" s="28" t="s">
        <v>47</v>
      </c>
      <c r="B58" s="29" t="s">
        <v>48</v>
      </c>
      <c r="C58" s="30">
        <f aca="true" t="shared" si="21" ref="C58:P58">SUM(C59-C60)</f>
        <v>0</v>
      </c>
      <c r="D58" s="30">
        <f t="shared" si="21"/>
        <v>0</v>
      </c>
      <c r="E58" s="30">
        <f t="shared" si="21"/>
        <v>0</v>
      </c>
      <c r="F58" s="30">
        <f t="shared" si="21"/>
        <v>0</v>
      </c>
      <c r="G58" s="30">
        <f t="shared" si="21"/>
        <v>0</v>
      </c>
      <c r="H58" s="30">
        <f t="shared" si="21"/>
        <v>0</v>
      </c>
      <c r="I58" s="30">
        <f t="shared" si="21"/>
        <v>0</v>
      </c>
      <c r="J58" s="30">
        <f t="shared" si="21"/>
        <v>0</v>
      </c>
      <c r="K58" s="30">
        <f t="shared" si="21"/>
        <v>0</v>
      </c>
      <c r="L58" s="30">
        <f t="shared" si="21"/>
        <v>0</v>
      </c>
      <c r="M58" s="30">
        <f t="shared" si="21"/>
        <v>0</v>
      </c>
      <c r="N58" s="30">
        <f t="shared" si="21"/>
        <v>0</v>
      </c>
      <c r="O58" s="30">
        <f t="shared" si="21"/>
        <v>0</v>
      </c>
      <c r="P58" s="30">
        <f t="shared" si="21"/>
        <v>0</v>
      </c>
      <c r="Q58" s="30">
        <f>SUM(Q59-Q60)</f>
        <v>0</v>
      </c>
    </row>
    <row r="59" spans="1:17" ht="31.5">
      <c r="A59" s="31" t="s">
        <v>49</v>
      </c>
      <c r="B59" s="32" t="s">
        <v>40</v>
      </c>
      <c r="C59" s="11"/>
      <c r="D59" s="33"/>
      <c r="E59" s="11">
        <f>SUM(C59:D59)</f>
        <v>0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31.5">
      <c r="A60" s="31" t="s">
        <v>50</v>
      </c>
      <c r="B60" s="32" t="s">
        <v>42</v>
      </c>
      <c r="C60" s="33"/>
      <c r="D60" s="33"/>
      <c r="E60" s="11">
        <f>SUM(C60:D60)</f>
        <v>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.75">
      <c r="A61" s="26" t="s">
        <v>51</v>
      </c>
      <c r="B61" s="34" t="s">
        <v>52</v>
      </c>
      <c r="C61" s="11"/>
      <c r="D61" s="33"/>
      <c r="E61" s="11">
        <f>SUM(C61:D61)</f>
        <v>0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.75">
      <c r="A62" s="26" t="s">
        <v>53</v>
      </c>
      <c r="B62" s="34" t="s">
        <v>54</v>
      </c>
      <c r="C62" s="33"/>
      <c r="D62" s="33"/>
      <c r="E62" s="11">
        <f>SUM(C62:D62)</f>
        <v>0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5" ht="15.75">
      <c r="A63" s="6"/>
      <c r="B63" s="6"/>
      <c r="C63" s="6"/>
      <c r="D63" s="6"/>
      <c r="E63" s="6"/>
    </row>
    <row r="64" spans="1:5" ht="15.75">
      <c r="A64" s="6"/>
      <c r="B64" s="6"/>
      <c r="C64" s="6"/>
      <c r="D64" s="6"/>
      <c r="E64" s="6"/>
    </row>
    <row r="65" spans="1:5" ht="15.75">
      <c r="A65" s="38"/>
      <c r="B65" s="38"/>
      <c r="C65" s="38"/>
      <c r="D65" s="38"/>
      <c r="E65" s="38"/>
    </row>
    <row r="66" spans="1:5" ht="15.75">
      <c r="A66" s="6"/>
      <c r="B66" s="6"/>
      <c r="C66" s="6"/>
      <c r="D66" s="6"/>
      <c r="E66" s="6"/>
    </row>
    <row r="67" spans="1:8" ht="15.75">
      <c r="A67" s="38" t="s">
        <v>104</v>
      </c>
      <c r="B67" s="38"/>
      <c r="C67" s="38"/>
      <c r="D67" s="6"/>
      <c r="E67" s="6"/>
      <c r="H67" s="6" t="s">
        <v>105</v>
      </c>
    </row>
  </sheetData>
  <sheetProtection/>
  <mergeCells count="5">
    <mergeCell ref="M2:O2"/>
    <mergeCell ref="B4:H4"/>
    <mergeCell ref="A67:C67"/>
    <mergeCell ref="N1:O1"/>
    <mergeCell ref="A65:E65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</dc:creator>
  <cp:keywords/>
  <dc:description/>
  <cp:lastModifiedBy>Admin</cp:lastModifiedBy>
  <cp:lastPrinted>2010-01-18T12:57:11Z</cp:lastPrinted>
  <dcterms:created xsi:type="dcterms:W3CDTF">2009-07-31T20:45:47Z</dcterms:created>
  <dcterms:modified xsi:type="dcterms:W3CDTF">2010-01-18T13:16:27Z</dcterms:modified>
  <cp:category/>
  <cp:version/>
  <cp:contentType/>
  <cp:contentStatus/>
</cp:coreProperties>
</file>