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3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Kopsavilkums " sheetId="7" r:id="rId7"/>
    <sheet name="Koptame" sheetId="8" r:id="rId8"/>
    <sheet name="Pasutitaja kopt." sheetId="9" r:id="rId9"/>
  </sheets>
  <definedNames>
    <definedName name="_xlnm.Print_Titles" localSheetId="0">'1'!$14:$14</definedName>
    <definedName name="_xlnm.Print_Titles" localSheetId="1">'2'!$14:$14</definedName>
    <definedName name="_xlnm.Print_Titles" localSheetId="2">'3'!$14:$14</definedName>
    <definedName name="_xlnm.Print_Titles" localSheetId="3">'4'!$14:$14</definedName>
    <definedName name="_xlnm.Print_Titles" localSheetId="4">'5'!$14:$14</definedName>
    <definedName name="_xlnm.Print_Titles" localSheetId="5">'6'!$14:$14</definedName>
    <definedName name="_xlnm.Print_Area" localSheetId="6">'Kopsavilkums '!$A$1:$H$36</definedName>
    <definedName name="_xlnm.Print_Titles" localSheetId="6">'Kopsavilkums '!$13:$15</definedName>
  </definedNames>
  <calcPr fullCalcOnLoad="1"/>
</workbook>
</file>

<file path=xl/sharedStrings.xml><?xml version="1.0" encoding="utf-8"?>
<sst xmlns="http://schemas.openxmlformats.org/spreadsheetml/2006/main" count="1119" uniqueCount="337">
  <si>
    <t>Lokālā tāme Nr. 1</t>
  </si>
  <si>
    <t>Ieejas mezgla rekonstrukcija.</t>
  </si>
  <si>
    <t>(Darba veids vai konstruktīvā elementa nosaukums)</t>
  </si>
  <si>
    <r>
      <t xml:space="preserve">Pasūtītājs: </t>
    </r>
    <r>
      <rPr>
        <sz val="10"/>
        <rFont val="Arial"/>
        <family val="2"/>
      </rPr>
      <t>SIA "Grīvas poliklīnika"</t>
    </r>
  </si>
  <si>
    <t xml:space="preserve">Līgums Nr. </t>
  </si>
  <si>
    <r>
      <t>Būves nosaukums: “</t>
    </r>
    <r>
      <rPr>
        <sz val="10"/>
        <rFont val="Arial"/>
        <family val="2"/>
      </rPr>
      <t xml:space="preserve">poliklīnikas ieejas mezgla rekonstrukcija un tualešu pielagošana </t>
    </r>
    <r>
      <rPr>
        <sz val="10"/>
        <color indexed="8"/>
        <rFont val="Arial"/>
        <family val="2"/>
      </rPr>
      <t>cilvēkiem ar kustību  traucējumiem</t>
    </r>
    <r>
      <rPr>
        <sz val="10"/>
        <rFont val="Arial"/>
        <family val="2"/>
      </rPr>
      <t>ī"</t>
    </r>
  </si>
  <si>
    <r>
      <t xml:space="preserve">Objekta nosaukums: </t>
    </r>
    <r>
      <rPr>
        <sz val="10"/>
        <rFont val="Arial"/>
        <family val="2"/>
      </rPr>
      <t xml:space="preserve"> "Ieejas mezgla rekonstrukcija, Lielā ielā 42, Daugavpilī"</t>
    </r>
  </si>
  <si>
    <r>
      <t xml:space="preserve">Objekta adrese: </t>
    </r>
    <r>
      <rPr>
        <sz val="10"/>
        <rFont val="Arial"/>
        <family val="2"/>
      </rPr>
      <t>Lielā iela 42, Daugavpils</t>
    </r>
  </si>
  <si>
    <t>Tāme sastādīta 2013. gada cenās, pamatojoties uz TP AR, BK daļas rasējumiem un specifikācijām.</t>
  </si>
  <si>
    <t xml:space="preserve">Tāmes izmaksas: </t>
  </si>
  <si>
    <t>Ls</t>
  </si>
  <si>
    <t>Tāme sastādīta: 2013. gada    . jūlijā</t>
  </si>
  <si>
    <t>Nr. p.k.</t>
  </si>
  <si>
    <t>Kods</t>
  </si>
  <si>
    <t>Darba nosaukums</t>
  </si>
  <si>
    <t>Mērvienība</t>
  </si>
  <si>
    <t>Daudzums</t>
  </si>
  <si>
    <t>Vienības izmaksas</t>
  </si>
  <si>
    <t>Kopā uz visu apjomu</t>
  </si>
  <si>
    <t>laika norma    (c/h)</t>
  </si>
  <si>
    <t>darba      samaksas                         likme (Ls/h)</t>
  </si>
  <si>
    <t>darba alga     (Ls)</t>
  </si>
  <si>
    <t>materiāli           (Ls)</t>
  </si>
  <si>
    <t>mehānismi     (Ls)</t>
  </si>
  <si>
    <t>Kopā                    (Ls)</t>
  </si>
  <si>
    <t>darbietilpība (c/h)</t>
  </si>
  <si>
    <t>darba alga                      (Ls)</t>
  </si>
  <si>
    <t>materiāli         (Ls)</t>
  </si>
  <si>
    <t>mehānismi           (Ls)</t>
  </si>
  <si>
    <t>Summa                   (Ls)</t>
  </si>
  <si>
    <t>02-00000</t>
  </si>
  <si>
    <t xml:space="preserve"> Demontāžas darbi</t>
  </si>
  <si>
    <t xml:space="preserve"> 02-5-5</t>
  </si>
  <si>
    <t>Metāla U - profila demontāža</t>
  </si>
  <si>
    <t>m</t>
  </si>
  <si>
    <t>Metāla margu demontāža</t>
  </si>
  <si>
    <t xml:space="preserve"> 9-108</t>
  </si>
  <si>
    <t>Flīžu seguma demontāža</t>
  </si>
  <si>
    <t>m2</t>
  </si>
  <si>
    <t xml:space="preserve"> 4-29-1</t>
  </si>
  <si>
    <t>Betona seguma demontāža</t>
  </si>
  <si>
    <t>m3</t>
  </si>
  <si>
    <t>Betona kāpņu demontāža</t>
  </si>
  <si>
    <t xml:space="preserve"> 6-67-50</t>
  </si>
  <si>
    <t>Ieejas mezgla durvju bloku demontāža</t>
  </si>
  <si>
    <t xml:space="preserve"> 02-8-2</t>
  </si>
  <si>
    <t>Lietus ūdens novadīšanas sistēmas                  demontāža</t>
  </si>
  <si>
    <t xml:space="preserve"> 5-13</t>
  </si>
  <si>
    <t>Metāla kolonnu esošā krāsojuma noņemšana</t>
  </si>
  <si>
    <t xml:space="preserve"> 14-2</t>
  </si>
  <si>
    <t>Asfaltbetona seguma demontāža</t>
  </si>
  <si>
    <t xml:space="preserve"> 1-14-1</t>
  </si>
  <si>
    <t>Būvgružu izvākšana no telpām un iekraušana atkritumu konteinerā</t>
  </si>
  <si>
    <t>9-45</t>
  </si>
  <si>
    <t>Būvgružu transportēšana uz izgāztuvi un utilizācija</t>
  </si>
  <si>
    <t>kont.</t>
  </si>
  <si>
    <t>05-00000</t>
  </si>
  <si>
    <t xml:space="preserve"> Lieveņa rekonstrukcijas darbi</t>
  </si>
  <si>
    <t xml:space="preserve"> 1-2</t>
  </si>
  <si>
    <t>Tranšeju un būvbedru rakšana pamatu                 izbūvei</t>
  </si>
  <si>
    <t xml:space="preserve"> 7-2</t>
  </si>
  <si>
    <t>Blietēta šķembu pamatojuma izbūve b=300 mm (frakscija 20/40)</t>
  </si>
  <si>
    <r>
      <t>m</t>
    </r>
    <r>
      <rPr>
        <vertAlign val="superscript"/>
        <sz val="10"/>
        <rFont val="Times New Roman"/>
        <family val="1"/>
      </rPr>
      <t>3</t>
    </r>
  </si>
  <si>
    <t xml:space="preserve"> 2-32</t>
  </si>
  <si>
    <t>Atbalstsienas izbūve b=100 mm (betons C8/10), ieskaitot veidņu uzstādīšanu un nojaukšanu</t>
  </si>
  <si>
    <t xml:space="preserve"> 2-31</t>
  </si>
  <si>
    <t>Monolītā betona kāpņu izbūve (betons C8/10), ieskaitot veidņu uzstādīšanu un nojaukšanu</t>
  </si>
  <si>
    <t xml:space="preserve"> 2-22</t>
  </si>
  <si>
    <t>Betona atbalstsienas un kāpņu konstrukcijas stiegrošana un enkurošana ar esošajām konstrukcijām</t>
  </si>
  <si>
    <t>kg</t>
  </si>
  <si>
    <t>18-230-30</t>
  </si>
  <si>
    <t>Blietēta smilts pabēruma ierīkošana</t>
  </si>
  <si>
    <t xml:space="preserve"> 2-6-1</t>
  </si>
  <si>
    <t>Lieveņa virsma betonēšana ar betonu C8/10, b=100 mm</t>
  </si>
  <si>
    <t xml:space="preserve"> 5-1</t>
  </si>
  <si>
    <t xml:space="preserve">Metāla margu (MR-1, MR-2, MR-3, MR-4, MR-5)  izgatavošana un uzstādīšana, ieskaitot virsmas krāsošanu saskaņā ar tehnisko projektu </t>
  </si>
  <si>
    <t>t.m.</t>
  </si>
  <si>
    <t xml:space="preserve"> 8-11</t>
  </si>
  <si>
    <t>Lietus ūdens tekņu montāža</t>
  </si>
  <si>
    <t xml:space="preserve"> 8-12</t>
  </si>
  <si>
    <t>Lietus ūdens notekcauruļu montāža</t>
  </si>
  <si>
    <t xml:space="preserve"> 5-1-1</t>
  </si>
  <si>
    <t>Kustības ierobežotāju KI-1 un KI-2 izgatavošana un uzstādīšana, ieskaitot virsmas krāsošanu saskaņā ar tehnisko projektu (lapa BK-3)</t>
  </si>
  <si>
    <t>08-00000</t>
  </si>
  <si>
    <t xml:space="preserve"> Durvju bloku montāža</t>
  </si>
  <si>
    <t xml:space="preserve"> 5-8-1</t>
  </si>
  <si>
    <r>
      <t>Alumīnija proila ārdurvju ĀD-1,                                          2600x1500 mm (Ū</t>
    </r>
    <r>
      <rPr>
        <sz val="12"/>
        <rFont val="Times New Roman"/>
        <family val="1"/>
      </rPr>
      <t>≤</t>
    </r>
    <r>
      <rPr>
        <sz val="10"/>
        <rFont val="Times New Roman"/>
        <family val="1"/>
      </rPr>
      <t>1,3 W/m2 x K), aprīkotu atslēgu, automātisku atveršanas pogu un speciālu automātisko atvēršanas mehānismu uz durvju vērtnes (saskaņā ar lapu AR-3)</t>
    </r>
  </si>
  <si>
    <t>kpl.</t>
  </si>
  <si>
    <t xml:space="preserve"> 5-8-2</t>
  </si>
  <si>
    <t>PVC proila durvju bloka USD-1,                                          2600x1500 mm, aprīkotu ar atslēgu, automātisku atveršanas pogu un speciālu automātisko atvēršanas mehānismu uz durvju vērtnes (saskaņā ar lapu AR-3)</t>
  </si>
  <si>
    <t>10-00000</t>
  </si>
  <si>
    <t>Apdares darbi</t>
  </si>
  <si>
    <t xml:space="preserve"> 7-27</t>
  </si>
  <si>
    <t>Ailu sānu malu apdare pēc durvju bloku nomaiņas</t>
  </si>
  <si>
    <t>Lieveņa apdare ar akmens masas flīzēm ar raupju virsmu, ieskaitot šuvju aizdari</t>
  </si>
  <si>
    <t xml:space="preserve"> 9-87</t>
  </si>
  <si>
    <t>Metāla kolonnu gruntēšana un krāsošana</t>
  </si>
  <si>
    <t>35-00000</t>
  </si>
  <si>
    <t>Segumu atjaunošana</t>
  </si>
  <si>
    <t xml:space="preserve"> 14-8-1</t>
  </si>
  <si>
    <t>Smilts pamatnes izlīdzināšana un blietēšana b=300mm (vidēji rupja smilts ar filtr.koef. &gt; 1 m/dnn)</t>
  </si>
  <si>
    <t>14-14-140</t>
  </si>
  <si>
    <t>Minerālmateriālu maisījuma segums b=140 mm (fr. 0/56)</t>
  </si>
  <si>
    <t>Minerālmateriālu maisījuma segums b=100 mm (fr. 0/45)</t>
  </si>
  <si>
    <t xml:space="preserve"> 14-22-15</t>
  </si>
  <si>
    <t>Asfaltbetona seguma izbūve (AC11) b=40mm</t>
  </si>
  <si>
    <t>Kopā:</t>
  </si>
  <si>
    <t>Materiālu, grunts apmaiņas un būvgružu transporta izmaksas</t>
  </si>
  <si>
    <t>%</t>
  </si>
  <si>
    <t>Tiešās izmaksas kopā:</t>
  </si>
  <si>
    <t xml:space="preserve"> </t>
  </si>
  <si>
    <t>Darba patēriņš:</t>
  </si>
  <si>
    <t>c/st</t>
  </si>
  <si>
    <t xml:space="preserve">      Sastādīja : ___________________ / </t>
  </si>
  <si>
    <t xml:space="preserve">   Pārbaudīja : __________________ /</t>
  </si>
  <si>
    <t>Lokālā tāme Nr. 2</t>
  </si>
  <si>
    <t>1. stāva tualetes telpas rekonstrukcija (telpa Nr. 18 un Nr.19)</t>
  </si>
  <si>
    <r>
      <t xml:space="preserve">Būves nosaukums: </t>
    </r>
    <r>
      <rPr>
        <sz val="10"/>
        <rFont val="Arial"/>
        <family val="2"/>
      </rPr>
      <t>"Ieejas mezgla rekonstrukcija, Lielā ielā 42, Daugavpilī"</t>
    </r>
  </si>
  <si>
    <t>Tāme sastādīta: 2013. gada   . jūlijā</t>
  </si>
  <si>
    <t>1.</t>
  </si>
  <si>
    <t>Demontāžas darbi</t>
  </si>
  <si>
    <t>010-19</t>
  </si>
  <si>
    <t>Tualetes podu demontāža</t>
  </si>
  <si>
    <t>gb.</t>
  </si>
  <si>
    <t>010-17</t>
  </si>
  <si>
    <t>Izlietnes demontāža</t>
  </si>
  <si>
    <t xml:space="preserve"> 06-10</t>
  </si>
  <si>
    <t>Cauruļu apšuvuma kārbas nojaukšana</t>
  </si>
  <si>
    <t>011-57</t>
  </si>
  <si>
    <t>Gaismekļu demontāža</t>
  </si>
  <si>
    <t xml:space="preserve"> 6-67</t>
  </si>
  <si>
    <t>Durvju bloka demontāža</t>
  </si>
  <si>
    <t xml:space="preserve"> 5-13-1</t>
  </si>
  <si>
    <t>Radiatora un apkures cauruļvadu virsmu notīrīšana</t>
  </si>
  <si>
    <t xml:space="preserve"> 010-66</t>
  </si>
  <si>
    <t>Ventilācijas restes demontāža</t>
  </si>
  <si>
    <t xml:space="preserve"> 4-27</t>
  </si>
  <si>
    <t>Ķiegeļu starpsienas nojaukšana b=150 mm</t>
  </si>
  <si>
    <t>Ķiegeļu starpsienas nojaukšana esošās durvju ailas paplašināšanai</t>
  </si>
  <si>
    <t xml:space="preserve"> 6-61</t>
  </si>
  <si>
    <t>Griestu apšuvuma nojaukšana</t>
  </si>
  <si>
    <r>
      <t>m</t>
    </r>
    <r>
      <rPr>
        <vertAlign val="superscript"/>
        <sz val="10"/>
        <rFont val="Times New Roman"/>
        <family val="1"/>
      </rPr>
      <t>2</t>
    </r>
  </si>
  <si>
    <t xml:space="preserve"> 5-13-035</t>
  </si>
  <si>
    <t>Sienu krāsojuma noņemšana</t>
  </si>
  <si>
    <t>Sienas flīžu demontāža</t>
  </si>
  <si>
    <t>Grīdas flīžu demontāža</t>
  </si>
  <si>
    <t xml:space="preserve"> 02-11-53</t>
  </si>
  <si>
    <t>Gaismekļa demontāža</t>
  </si>
  <si>
    <t>gab.</t>
  </si>
  <si>
    <t xml:space="preserve"> 02-51-53</t>
  </si>
  <si>
    <t>El. slēdža demontāža</t>
  </si>
  <si>
    <t xml:space="preserve"> -"-</t>
  </si>
  <si>
    <t>Palīgmateriāli</t>
  </si>
  <si>
    <t>2.</t>
  </si>
  <si>
    <t xml:space="preserve"> 10-00000</t>
  </si>
  <si>
    <t>Iekšējie apdares darbi</t>
  </si>
  <si>
    <t xml:space="preserve"> 6-53-35</t>
  </si>
  <si>
    <t>Virsmu apstrādāšana ar "Betonkontakt" sastāvu</t>
  </si>
  <si>
    <t xml:space="preserve"> 7-25-1</t>
  </si>
  <si>
    <t>Kanalizācijas stāvvada apšuvuma kārbas izbūve pa "Knauf" vai analoga ražojuma metāla karkasu ar mitrumizturīgā rīgipša apšuvumu divās kārtās</t>
  </si>
  <si>
    <t xml:space="preserve"> 9-25-50</t>
  </si>
  <si>
    <t>Sienu apmetuma remonts</t>
  </si>
  <si>
    <t xml:space="preserve"> 6-52-1</t>
  </si>
  <si>
    <t>Sienu hidroizolācija</t>
  </si>
  <si>
    <t xml:space="preserve"> 9-102</t>
  </si>
  <si>
    <t>Sienu apdare ar flīzēm</t>
  </si>
  <si>
    <t xml:space="preserve"> 7-10; 7-11;</t>
  </si>
  <si>
    <t xml:space="preserve">Grīdas līdzināšana ar cementa javu </t>
  </si>
  <si>
    <t xml:space="preserve"> 6-52-2</t>
  </si>
  <si>
    <t>Grīdas hidroizolācija</t>
  </si>
  <si>
    <t>Grīdas flīzēšana ar akmens masas flīzēm</t>
  </si>
  <si>
    <t xml:space="preserve"> 7-34-1</t>
  </si>
  <si>
    <t>Sliekšņu uzstādīšana</t>
  </si>
  <si>
    <t xml:space="preserve"> 6-21; 6-24;</t>
  </si>
  <si>
    <t>AMF tipa piekārto griestu montāža</t>
  </si>
  <si>
    <t xml:space="preserve"> 6-43</t>
  </si>
  <si>
    <t>MDF durvju bloka D-2, 1000x2100 mm uzstādīšana</t>
  </si>
  <si>
    <t xml:space="preserve"> 10-66-2</t>
  </si>
  <si>
    <t xml:space="preserve">Revīzijas lūkas montāža </t>
  </si>
  <si>
    <t>Radiatora un apkures cauruļvadu virsmu krāsošana</t>
  </si>
  <si>
    <t>3.</t>
  </si>
  <si>
    <t>16-00000</t>
  </si>
  <si>
    <t>Santehniskie darbi</t>
  </si>
  <si>
    <t xml:space="preserve"> 10-17</t>
  </si>
  <si>
    <t>Fajansa izlietnes piemērotas cilvēkiem ar kustību traucējumiem uzstādīšana</t>
  </si>
  <si>
    <t xml:space="preserve"> 10-23</t>
  </si>
  <si>
    <t>Fajansa izlietnes jaucējkrāna piemērota cilvēkiem ar kustību traucējumiem uzstādīšana</t>
  </si>
  <si>
    <t xml:space="preserve"> 10-19</t>
  </si>
  <si>
    <t>Tualetes poda piemērota cilvēkiem ar kustību traucējumiem uzstādīšana un pieslēģsana ūdensvada un kanalizācijas tīkliem</t>
  </si>
  <si>
    <t xml:space="preserve"> 10-19-08</t>
  </si>
  <si>
    <t xml:space="preserve">Palīgaprīkojuma uzstādīšana sanmezglā, santehnisko ierīču pielāgošanai cilvēkiem ar kustību traucējumiem </t>
  </si>
  <si>
    <t>4.</t>
  </si>
  <si>
    <t>18-00000</t>
  </si>
  <si>
    <t>Iekšējie elektrotehniskie darbi</t>
  </si>
  <si>
    <t xml:space="preserve"> 11-57</t>
  </si>
  <si>
    <t xml:space="preserve">Jaunu gaismekļu montāža </t>
  </si>
  <si>
    <t xml:space="preserve"> 11-21</t>
  </si>
  <si>
    <t xml:space="preserve">El. kabeļa 3x1,5 mm2 montāža </t>
  </si>
  <si>
    <t xml:space="preserve"> 11-51-150</t>
  </si>
  <si>
    <t>El.slēdža montāža</t>
  </si>
  <si>
    <t>5.</t>
  </si>
  <si>
    <t>17-00000</t>
  </si>
  <si>
    <t>Ventilācija</t>
  </si>
  <si>
    <t xml:space="preserve"> 10-85</t>
  </si>
  <si>
    <t xml:space="preserve">Ventilatora ar taimeri montāža </t>
  </si>
  <si>
    <t>El. kabeļa 3x1,5 mm2 montāža ventilatora pieslēgšana el. tīkliem</t>
  </si>
  <si>
    <t xml:space="preserve"> 10-67-1</t>
  </si>
  <si>
    <t>Gaisa pārteces restes montāža durvīs</t>
  </si>
  <si>
    <t>6.</t>
  </si>
  <si>
    <t>31-00000</t>
  </si>
  <si>
    <t>Dažādi darbi</t>
  </si>
  <si>
    <t xml:space="preserve"> 4-51</t>
  </si>
  <si>
    <t>Durvju ailas AL-1 pārsedzes pastiprināšana ar lenķprofilu 50x5mm (saskaņā ar lapu BK-2)</t>
  </si>
  <si>
    <t xml:space="preserve"> 9-33-2</t>
  </si>
  <si>
    <t>Sienu apmetuma remonts pēc ailas paplašināšanas darbiem</t>
  </si>
  <si>
    <t xml:space="preserve"> 9-31</t>
  </si>
  <si>
    <t>Sienu virsmu izlīdzināšana bojātā krāsojuma vietā no gaiteņa puses</t>
  </si>
  <si>
    <t>9-66</t>
  </si>
  <si>
    <t>Uzlabots krāsojums sienām ar mitrumizturīgu krāsu, ieskaitot virsmas sagatavošanu</t>
  </si>
  <si>
    <t>Lokālā tāme Nr. 3</t>
  </si>
  <si>
    <t>1. stāva tualetes telpas rekonstrukcija (telpa Nr. 30 un Nr.31)</t>
  </si>
  <si>
    <t xml:space="preserve"> 06-10-1</t>
  </si>
  <si>
    <t>Iebūvētā skapja demontāža</t>
  </si>
  <si>
    <t>02-11-57</t>
  </si>
  <si>
    <t>Gaismekļu u.c. elektroinstalācijas demontāža</t>
  </si>
  <si>
    <t xml:space="preserve"> 6-61-1</t>
  </si>
  <si>
    <t>Griestu PVC apšuvuma dēlīšu nojaukšana</t>
  </si>
  <si>
    <t xml:space="preserve"> 6-57-1</t>
  </si>
  <si>
    <t>Sienu PVC apšuvuma dēlīšu nojaukšana</t>
  </si>
  <si>
    <t>MDF durvju bloka D-2, 700x2100 mm uzstādīšana</t>
  </si>
  <si>
    <t>Jaunas fajansa izlietnes komplektā ar sifonu un stirinājuma elementiem uzstādīšana</t>
  </si>
  <si>
    <t>Jauna ūdens maisītāja krāna uzstādīšana fajansa izlietnei</t>
  </si>
  <si>
    <t>Jauna WC klozetpoda ar horizontālo izlaidi kompl. ar  skalojamo kasti, stiprinājuma elementiem, dekoratīvo rozeti,  sēdriņķi un lokano pievadu 1/2" uzstādīšana</t>
  </si>
  <si>
    <t>Saimniecības piederumu skapis</t>
  </si>
  <si>
    <t xml:space="preserve">      Sastādīja : ___________________ /</t>
  </si>
  <si>
    <t>Lokālā tāme Nr. 4</t>
  </si>
  <si>
    <t>1. stāva telpas Nr. 28 rekonstrukcija</t>
  </si>
  <si>
    <t>Grīdas seguma demontāža</t>
  </si>
  <si>
    <t>El. rozetes demontāža</t>
  </si>
  <si>
    <t>El.rozetes montāža</t>
  </si>
  <si>
    <t>Ventilācijas restes montāža</t>
  </si>
  <si>
    <t>Durvju ailas AL-2 pārsedzes pastiprināšana ar lenķprofilu 50x5mm (saskaņā ar lapu BK-2)</t>
  </si>
  <si>
    <t>Lokālā tāme Nr. 5</t>
  </si>
  <si>
    <t>2. stāva tualetes telpas rekonstrukcija (telpa Nr. 55 un Nr.56)</t>
  </si>
  <si>
    <t>Ventillatora demontāža</t>
  </si>
  <si>
    <t xml:space="preserve"> 10-5</t>
  </si>
  <si>
    <t>Lodveida ventilis Dn15 ar saskrūvi montāža</t>
  </si>
  <si>
    <t xml:space="preserve"> 10-3-08</t>
  </si>
  <si>
    <t>Ūdensvada izbūve no PE-HD caurulēm līdz Dn50, DR17 PN10 daļām un izvietojumu pa ēkas konstrukcijām</t>
  </si>
  <si>
    <t xml:space="preserve">PPR caurule D20 PN16  SDR-7.4 šķiedru zaļa </t>
  </si>
  <si>
    <r>
      <t>Līkums 90</t>
    </r>
    <r>
      <rPr>
        <vertAlign val="superscript"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Ø20</t>
    </r>
  </si>
  <si>
    <r>
      <t>Līkums ar sienas stiprinājumu 90</t>
    </r>
    <r>
      <rPr>
        <vertAlign val="superscript"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Ø20x1/2"</t>
    </r>
  </si>
  <si>
    <r>
      <t>Trejgabals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Ø20</t>
    </r>
  </si>
  <si>
    <t>Pāreja Ø20x1/2"</t>
  </si>
  <si>
    <t xml:space="preserve">Amerikanka 1/2" </t>
  </si>
  <si>
    <t>Stiprinājumi</t>
  </si>
  <si>
    <t xml:space="preserve"> 10-5-1</t>
  </si>
  <si>
    <t>Pieslēgums esošiem cauruļvadiem</t>
  </si>
  <si>
    <t>vieta</t>
  </si>
  <si>
    <r>
      <t xml:space="preserve">"Gebo" bezvītņu savienojums </t>
    </r>
    <r>
      <rPr>
        <sz val="10"/>
        <rFont val="Arial"/>
        <family val="2"/>
      </rPr>
      <t>Ø</t>
    </r>
    <r>
      <rPr>
        <sz val="10"/>
        <rFont val="Times New Roman"/>
        <family val="1"/>
      </rPr>
      <t xml:space="preserve">20 </t>
    </r>
  </si>
  <si>
    <t xml:space="preserve"> 10-15</t>
  </si>
  <si>
    <t>PVC kanalizācijas caurules Dn 110 iebūve ēkā</t>
  </si>
  <si>
    <t xml:space="preserve"> 018-504-1</t>
  </si>
  <si>
    <r>
      <t xml:space="preserve">PVC līkuma </t>
    </r>
    <r>
      <rPr>
        <sz val="10"/>
        <rFont val="Arial"/>
        <family val="2"/>
      </rPr>
      <t>Ø</t>
    </r>
    <r>
      <rPr>
        <sz val="10"/>
        <rFont val="Times New Roman"/>
        <family val="1"/>
      </rPr>
      <t>110 45° montāža</t>
    </r>
  </si>
  <si>
    <r>
      <t xml:space="preserve">PVC korķa </t>
    </r>
    <r>
      <rPr>
        <sz val="10"/>
        <rFont val="Arial"/>
        <family val="2"/>
      </rPr>
      <t>Ø</t>
    </r>
    <r>
      <rPr>
        <sz val="10"/>
        <rFont val="Times New Roman"/>
        <family val="1"/>
      </rPr>
      <t>110 montāža</t>
    </r>
  </si>
  <si>
    <r>
      <t xml:space="preserve">PVC trejgabals </t>
    </r>
    <r>
      <rPr>
        <sz val="10"/>
        <rFont val="Arial"/>
        <family val="2"/>
      </rPr>
      <t>Ø</t>
    </r>
    <r>
      <rPr>
        <sz val="10"/>
        <rFont val="Times New Roman"/>
        <family val="1"/>
      </rPr>
      <t>110x110, 45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montāža</t>
    </r>
  </si>
  <si>
    <r>
      <t xml:space="preserve">PVC trejgabals </t>
    </r>
    <r>
      <rPr>
        <sz val="10"/>
        <rFont val="Arial"/>
        <family val="2"/>
      </rPr>
      <t>Ø</t>
    </r>
    <r>
      <rPr>
        <sz val="10"/>
        <rFont val="Times New Roman"/>
        <family val="1"/>
      </rPr>
      <t>110x50, 45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montāža</t>
    </r>
  </si>
  <si>
    <t xml:space="preserve"> 10-21-07</t>
  </si>
  <si>
    <t>Pievienojums esošam kanalizācijas cauruļvadam Dn100</t>
  </si>
  <si>
    <t>PVC kanalizācijas caurules Dn 50 iebūve ēkā</t>
  </si>
  <si>
    <r>
      <t xml:space="preserve">PVC līkuma </t>
    </r>
    <r>
      <rPr>
        <sz val="10"/>
        <rFont val="Arial"/>
        <family val="2"/>
      </rPr>
      <t>Ø</t>
    </r>
    <r>
      <rPr>
        <sz val="10"/>
        <rFont val="Times New Roman"/>
        <family val="1"/>
      </rPr>
      <t>50 45° montāža</t>
    </r>
  </si>
  <si>
    <r>
      <t xml:space="preserve">PVC līkuma </t>
    </r>
    <r>
      <rPr>
        <sz val="10"/>
        <rFont val="Arial"/>
        <family val="2"/>
      </rPr>
      <t>Ø</t>
    </r>
    <r>
      <rPr>
        <sz val="10"/>
        <rFont val="Times New Roman"/>
        <family val="1"/>
      </rPr>
      <t>50 90° montāža</t>
    </r>
  </si>
  <si>
    <t xml:space="preserve"> 4-56-2</t>
  </si>
  <si>
    <t>Pārsegumu aizdarīšana pēc komunikāciju montāžas darbiem</t>
  </si>
  <si>
    <t>vieta.</t>
  </si>
  <si>
    <t>Durvju ailas AL-3 pārsedzes pastiprināšana ar lenķprofilu 50x5mm (saskaņā ar lapu BK-2)</t>
  </si>
  <si>
    <t xml:space="preserve">      Sastādīja : ___________________</t>
  </si>
  <si>
    <t xml:space="preserve">   Pārbaudīja : __________________ </t>
  </si>
  <si>
    <t>Lokālā tāme Nr. 6</t>
  </si>
  <si>
    <t>Kanalizācijas tīklu K1 pārbūve pagrabstāvā</t>
  </si>
  <si>
    <r>
      <t xml:space="preserve">Pasūtītājs: </t>
    </r>
    <r>
      <rPr>
        <sz val="11"/>
        <rFont val="Times New Roman"/>
        <family val="1"/>
      </rPr>
      <t>SIA "Grīvas poliklīnika"</t>
    </r>
  </si>
  <si>
    <t>010-15</t>
  </si>
  <si>
    <t xml:space="preserve">Ķeta kanalizācijas cauruļu  demontāža </t>
  </si>
  <si>
    <t xml:space="preserve"> 4-57-110</t>
  </si>
  <si>
    <t>Caurumu kalšana dzelzsbetona pārseguma konstrukcijā caurules D100 montāžai</t>
  </si>
  <si>
    <t>vietas</t>
  </si>
  <si>
    <t>Iekšējie kanalizācijas vadi un to aprīkojums</t>
  </si>
  <si>
    <r>
      <t xml:space="preserve">PVC revīzijas </t>
    </r>
    <r>
      <rPr>
        <sz val="10"/>
        <rFont val="Arial"/>
        <family val="2"/>
      </rPr>
      <t>Ø</t>
    </r>
    <r>
      <rPr>
        <sz val="10"/>
        <rFont val="Times New Roman"/>
        <family val="1"/>
      </rPr>
      <t>110 montāža</t>
    </r>
  </si>
  <si>
    <t>Pievienojums esošam ķeta kanalizācijas cauruļvadam Dn100</t>
  </si>
  <si>
    <t>Kopsavilkuma aprēķini pa darbu vai konstruktīvo elementu veidiem</t>
  </si>
  <si>
    <t>"Ieejas mezgla rekonstrukcija, Lielā ielā 42, Daugavpilī"</t>
  </si>
  <si>
    <t>(darba veids vai konstruktīva elementa nosaukums)</t>
  </si>
  <si>
    <r>
      <t xml:space="preserve">Objekta nosaukums: </t>
    </r>
    <r>
      <rPr>
        <sz val="12"/>
        <rFont val="Times New Roman"/>
        <family val="1"/>
      </rPr>
      <t>"Ieejas mezgla rekonstrukcija, Lielā ielā 42, Daugavpilī"</t>
    </r>
  </si>
  <si>
    <r>
      <t xml:space="preserve">Objekta adrese: </t>
    </r>
    <r>
      <rPr>
        <sz val="12"/>
        <rFont val="Times New Roman"/>
        <family val="1"/>
      </rPr>
      <t>Lielā iela 42, Daugavpils</t>
    </r>
  </si>
  <si>
    <t>Līgums Nr.</t>
  </si>
  <si>
    <t xml:space="preserve">                                       Par kopējo summu, Ls </t>
  </si>
  <si>
    <t xml:space="preserve">                         Kopējā darbietilpība, c/h </t>
  </si>
  <si>
    <t>Kods, tāmes Nr.</t>
  </si>
  <si>
    <t>Darba, vai konstruktīvā elementa nosaukums</t>
  </si>
  <si>
    <t>Tāmes izmaksas (Ls)</t>
  </si>
  <si>
    <t>Tāmes vērtība Ls</t>
  </si>
  <si>
    <t>Darb- ietilpība (c/st)</t>
  </si>
  <si>
    <t>darba alga (Ls)</t>
  </si>
  <si>
    <t>materiāli (Ls)</t>
  </si>
  <si>
    <t>mehānismi (Ls)</t>
  </si>
  <si>
    <t>1. stāva tualetes telpas rekonstrukcija                                      (telpa Nr. 18 un Nr.19)</t>
  </si>
  <si>
    <t>1. stāva tualetes telpas rekonstrukcija                               (telpa Nr. 30 un Nr.31)</t>
  </si>
  <si>
    <t>2. stāva tualetes telpas rekonstrukcija                                 (telpa Nr. 55 un Nr.56)</t>
  </si>
  <si>
    <t xml:space="preserve"> Virsizdevumi (  % )</t>
  </si>
  <si>
    <t xml:space="preserve">                                                Peļņa ( % )</t>
  </si>
  <si>
    <t>Darba devēja sociālais nodoklis (24,09 %)</t>
  </si>
  <si>
    <t>APSTIPRINU</t>
  </si>
  <si>
    <t>________________________________________________________</t>
  </si>
  <si>
    <t xml:space="preserve">                                                                                              (pasūtītāja paraksts un tā atšifrējums)</t>
  </si>
  <si>
    <t>Z.v.</t>
  </si>
  <si>
    <t xml:space="preserve">______. gada ____. _________________ </t>
  </si>
  <si>
    <t>Būvniecības koptāme</t>
  </si>
  <si>
    <r>
      <t xml:space="preserve">Būves nosaukums: </t>
    </r>
    <r>
      <rPr>
        <sz val="12"/>
        <rFont val="Times New Roman"/>
        <family val="1"/>
      </rPr>
      <t>"Ieejas mezgla rekonstrukcija, Lielā ielā 42, Daugavpilī"</t>
    </r>
  </si>
  <si>
    <r>
      <t xml:space="preserve">Būves adrese: </t>
    </r>
    <r>
      <rPr>
        <sz val="12"/>
        <rFont val="Times New Roman"/>
        <family val="1"/>
      </rPr>
      <t>Lielā iela 42, Daugavpils</t>
    </r>
  </si>
  <si>
    <t xml:space="preserve">Pasūtījums Nr. </t>
  </si>
  <si>
    <t>Nr.                    p.k.</t>
  </si>
  <si>
    <t>Objekta nosaukums</t>
  </si>
  <si>
    <t>Objekta izmaksas    (Ls)</t>
  </si>
  <si>
    <t>"Ieejas mezgla rekonstrukcija, Lielajā ielā 42, Daugavpilī"</t>
  </si>
  <si>
    <t>Kopā (bez PVN):</t>
  </si>
  <si>
    <t>PVN ( 21,00 %) :</t>
  </si>
  <si>
    <t>Pasūtītāja būvniecības koptāme</t>
  </si>
  <si>
    <r>
      <t xml:space="preserve">Būves nosaukums: </t>
    </r>
    <r>
      <rPr>
        <sz val="12"/>
        <rFont val="Times New Roman"/>
        <family val="1"/>
      </rPr>
      <t>"Ieejas mezgla rekonstrukcija, Lielā ielā 42, Daugavpilī"</t>
    </r>
  </si>
  <si>
    <t>Finanšu rezerve neparedzētiem darbiem - 5 %.</t>
  </si>
  <si>
    <t>PVN (21 %) :</t>
  </si>
  <si>
    <t>Pavisam būvniecības izmaksas:</t>
  </si>
  <si>
    <t>Ar būvniecību saistītie pārējie izdevumi:</t>
  </si>
  <si>
    <t>būvuzraudzība</t>
  </si>
  <si>
    <t>būvprojekta autoruzraudzība</t>
  </si>
  <si>
    <t>izpētes un projektēšanas darbi</t>
  </si>
  <si>
    <t>būvprojekta ekspertīze</t>
  </si>
  <si>
    <t>Pavisam kopā: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</si>
</sst>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MMM\ DD"/>
    <numFmt numFmtId="168" formatCode="@"/>
    <numFmt numFmtId="169" formatCode="MM/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"/>
      <family val="1"/>
    </font>
    <font>
      <sz val="10"/>
      <color indexed="8"/>
      <name val="Arial"/>
      <family val="2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53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Fill="1" applyAlignment="1">
      <alignment/>
    </xf>
    <xf numFmtId="164" fontId="19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/>
    </xf>
    <xf numFmtId="164" fontId="20" fillId="0" borderId="0" xfId="0" applyFont="1" applyFill="1" applyBorder="1" applyAlignment="1">
      <alignment horizontal="center" vertical="center" wrapText="1"/>
    </xf>
    <xf numFmtId="164" fontId="21" fillId="24" borderId="10" xfId="0" applyFont="1" applyFill="1" applyBorder="1" applyAlignment="1">
      <alignment horizontal="center" wrapText="1"/>
    </xf>
    <xf numFmtId="164" fontId="22" fillId="0" borderId="11" xfId="0" applyFont="1" applyFill="1" applyBorder="1" applyAlignment="1">
      <alignment horizontal="center" vertical="top" wrapText="1"/>
    </xf>
    <xf numFmtId="164" fontId="19" fillId="0" borderId="0" xfId="0" applyFont="1" applyFill="1" applyBorder="1" applyAlignment="1">
      <alignment horizontal="center" vertical="top" wrapText="1"/>
    </xf>
    <xf numFmtId="164" fontId="23" fillId="0" borderId="0" xfId="0" applyFont="1" applyFill="1" applyBorder="1" applyAlignment="1">
      <alignment horizontal="left" vertical="center" wrapText="1"/>
    </xf>
    <xf numFmtId="164" fontId="24" fillId="0" borderId="0" xfId="0" applyFont="1" applyFill="1" applyBorder="1" applyAlignment="1">
      <alignment horizontal="center"/>
    </xf>
    <xf numFmtId="164" fontId="25" fillId="24" borderId="0" xfId="0" applyFont="1" applyFill="1" applyBorder="1" applyAlignment="1">
      <alignment horizontal="left" vertical="center" wrapText="1"/>
    </xf>
    <xf numFmtId="164" fontId="23" fillId="24" borderId="0" xfId="0" applyFont="1" applyFill="1" applyBorder="1" applyAlignment="1">
      <alignment horizontal="left" vertical="center" wrapText="1"/>
    </xf>
    <xf numFmtId="164" fontId="24" fillId="0" borderId="0" xfId="0" applyFont="1" applyFill="1" applyBorder="1" applyAlignment="1">
      <alignment wrapText="1"/>
    </xf>
    <xf numFmtId="164" fontId="24" fillId="0" borderId="0" xfId="0" applyFont="1" applyFill="1" applyBorder="1" applyAlignment="1">
      <alignment horizontal="right" wrapText="1"/>
    </xf>
    <xf numFmtId="165" fontId="24" fillId="0" borderId="0" xfId="0" applyNumberFormat="1" applyFont="1" applyFill="1" applyAlignment="1">
      <alignment horizontal="center" wrapText="1"/>
    </xf>
    <xf numFmtId="164" fontId="24" fillId="0" borderId="0" xfId="0" applyFont="1" applyFill="1" applyAlignment="1">
      <alignment wrapText="1"/>
    </xf>
    <xf numFmtId="164" fontId="24" fillId="0" borderId="0" xfId="0" applyFont="1" applyFill="1" applyAlignment="1">
      <alignment/>
    </xf>
    <xf numFmtId="164" fontId="24" fillId="0" borderId="10" xfId="0" applyFont="1" applyFill="1" applyBorder="1" applyAlignment="1">
      <alignment horizontal="right" vertical="center" wrapText="1"/>
    </xf>
    <xf numFmtId="164" fontId="23" fillId="24" borderId="12" xfId="0" applyFont="1" applyFill="1" applyBorder="1" applyAlignment="1">
      <alignment horizontal="center" vertical="center" textRotation="90" wrapText="1"/>
    </xf>
    <xf numFmtId="164" fontId="23" fillId="24" borderId="12" xfId="0" applyFont="1" applyFill="1" applyBorder="1" applyAlignment="1">
      <alignment horizontal="center" vertical="center" wrapText="1"/>
    </xf>
    <xf numFmtId="164" fontId="23" fillId="24" borderId="13" xfId="0" applyFont="1" applyFill="1" applyBorder="1" applyAlignment="1">
      <alignment horizontal="center" vertical="center" textRotation="90" wrapText="1"/>
    </xf>
    <xf numFmtId="164" fontId="23" fillId="24" borderId="14" xfId="0" applyFont="1" applyFill="1" applyBorder="1" applyAlignment="1">
      <alignment horizontal="center" vertical="center" wrapText="1"/>
    </xf>
    <xf numFmtId="164" fontId="23" fillId="24" borderId="15" xfId="0" applyFont="1" applyFill="1" applyBorder="1" applyAlignment="1">
      <alignment horizontal="center" vertical="center" wrapText="1"/>
    </xf>
    <xf numFmtId="164" fontId="23" fillId="24" borderId="16" xfId="0" applyFont="1" applyFill="1" applyBorder="1" applyAlignment="1">
      <alignment horizontal="center" vertical="center" textRotation="90" wrapText="1"/>
    </xf>
    <xf numFmtId="164" fontId="23" fillId="24" borderId="17" xfId="0" applyFont="1" applyFill="1" applyBorder="1" applyAlignment="1">
      <alignment horizontal="center" vertical="center" textRotation="90" wrapText="1"/>
    </xf>
    <xf numFmtId="164" fontId="23" fillId="24" borderId="15" xfId="0" applyFont="1" applyFill="1" applyBorder="1" applyAlignment="1">
      <alignment horizontal="center" vertical="center" textRotation="90" wrapText="1"/>
    </xf>
    <xf numFmtId="164" fontId="23" fillId="24" borderId="18" xfId="0" applyFont="1" applyFill="1" applyBorder="1" applyAlignment="1">
      <alignment horizontal="center" vertical="center" wrapText="1"/>
    </xf>
    <xf numFmtId="164" fontId="27" fillId="0" borderId="18" xfId="0" applyFont="1" applyFill="1" applyBorder="1" applyAlignment="1">
      <alignment horizontal="center" vertical="center" wrapText="1"/>
    </xf>
    <xf numFmtId="164" fontId="23" fillId="24" borderId="19" xfId="0" applyFont="1" applyFill="1" applyBorder="1" applyAlignment="1">
      <alignment horizontal="center" vertical="center" wrapText="1"/>
    </xf>
    <xf numFmtId="164" fontId="23" fillId="24" borderId="20" xfId="0" applyFont="1" applyFill="1" applyBorder="1" applyAlignment="1">
      <alignment horizontal="center" vertical="center" wrapText="1"/>
    </xf>
    <xf numFmtId="164" fontId="23" fillId="24" borderId="21" xfId="0" applyFont="1" applyFill="1" applyBorder="1" applyAlignment="1">
      <alignment horizontal="center" vertical="center" wrapText="1"/>
    </xf>
    <xf numFmtId="164" fontId="23" fillId="24" borderId="22" xfId="0" applyFont="1" applyFill="1" applyBorder="1" applyAlignment="1">
      <alignment horizontal="center" vertical="center" wrapText="1"/>
    </xf>
    <xf numFmtId="164" fontId="23" fillId="0" borderId="23" xfId="0" applyFont="1" applyFill="1" applyBorder="1" applyAlignment="1">
      <alignment horizontal="center" vertical="center" wrapText="1"/>
    </xf>
    <xf numFmtId="164" fontId="23" fillId="0" borderId="24" xfId="0" applyFont="1" applyFill="1" applyBorder="1" applyAlignment="1">
      <alignment horizontal="center" vertical="center" wrapText="1"/>
    </xf>
    <xf numFmtId="164" fontId="23" fillId="0" borderId="25" xfId="0" applyFont="1" applyFill="1" applyBorder="1" applyAlignment="1">
      <alignment horizontal="center" vertical="center" wrapText="1"/>
    </xf>
    <xf numFmtId="164" fontId="23" fillId="0" borderId="26" xfId="0" applyFont="1" applyFill="1" applyBorder="1" applyAlignment="1">
      <alignment horizontal="center" vertical="center" wrapText="1"/>
    </xf>
    <xf numFmtId="164" fontId="23" fillId="0" borderId="27" xfId="0" applyFont="1" applyFill="1" applyBorder="1" applyAlignment="1">
      <alignment horizontal="center" vertical="center" wrapText="1"/>
    </xf>
    <xf numFmtId="164" fontId="28" fillId="0" borderId="28" xfId="0" applyFont="1" applyFill="1" applyBorder="1" applyAlignment="1">
      <alignment horizontal="center" vertical="center" wrapText="1"/>
    </xf>
    <xf numFmtId="164" fontId="28" fillId="0" borderId="29" xfId="0" applyFont="1" applyFill="1" applyBorder="1" applyAlignment="1">
      <alignment horizontal="center" vertical="center" wrapText="1"/>
    </xf>
    <xf numFmtId="164" fontId="28" fillId="0" borderId="30" xfId="0" applyFont="1" applyFill="1" applyBorder="1" applyAlignment="1">
      <alignment horizontal="center" vertical="center" wrapText="1"/>
    </xf>
    <xf numFmtId="165" fontId="28" fillId="0" borderId="28" xfId="0" applyNumberFormat="1" applyFont="1" applyFill="1" applyBorder="1" applyAlignment="1">
      <alignment horizontal="center" vertical="center" wrapText="1"/>
    </xf>
    <xf numFmtId="164" fontId="28" fillId="0" borderId="31" xfId="0" applyFont="1" applyFill="1" applyBorder="1" applyAlignment="1">
      <alignment horizontal="center" vertical="center" wrapText="1"/>
    </xf>
    <xf numFmtId="165" fontId="28" fillId="0" borderId="30" xfId="0" applyNumberFormat="1" applyFont="1" applyFill="1" applyBorder="1" applyAlignment="1">
      <alignment horizontal="center" vertical="center" wrapText="1"/>
    </xf>
    <xf numFmtId="164" fontId="29" fillId="0" borderId="0" xfId="0" applyFont="1" applyFill="1" applyBorder="1" applyAlignment="1">
      <alignment horizontal="center"/>
    </xf>
    <xf numFmtId="166" fontId="18" fillId="0" borderId="12" xfId="0" applyNumberFormat="1" applyFont="1" applyFill="1" applyBorder="1" applyAlignment="1">
      <alignment horizontal="center" vertical="center" wrapText="1"/>
    </xf>
    <xf numFmtId="167" fontId="18" fillId="0" borderId="12" xfId="0" applyNumberFormat="1" applyFont="1" applyFill="1" applyBorder="1" applyAlignment="1">
      <alignment horizontal="center" vertical="center" wrapText="1"/>
    </xf>
    <xf numFmtId="164" fontId="18" fillId="0" borderId="32" xfId="0" applyFont="1" applyFill="1" applyBorder="1" applyAlignment="1">
      <alignment horizontal="left" vertical="center" wrapText="1"/>
    </xf>
    <xf numFmtId="164" fontId="18" fillId="0" borderId="12" xfId="0" applyFont="1" applyFill="1" applyBorder="1" applyAlignment="1">
      <alignment horizontal="center" vertical="center" wrapText="1"/>
    </xf>
    <xf numFmtId="165" fontId="18" fillId="0" borderId="33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165" fontId="18" fillId="0" borderId="12" xfId="0" applyNumberFormat="1" applyFont="1" applyFill="1" applyBorder="1" applyAlignment="1">
      <alignment horizontal="center" vertical="center" wrapText="1"/>
    </xf>
    <xf numFmtId="165" fontId="18" fillId="0" borderId="17" xfId="0" applyNumberFormat="1" applyFont="1" applyFill="1" applyBorder="1" applyAlignment="1">
      <alignment horizontal="center" vertical="center" wrapText="1"/>
    </xf>
    <xf numFmtId="164" fontId="18" fillId="0" borderId="12" xfId="0" applyFont="1" applyFill="1" applyBorder="1" applyAlignment="1">
      <alignment horizontal="left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165" fontId="18" fillId="0" borderId="12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 vertical="center"/>
    </xf>
    <xf numFmtId="167" fontId="18" fillId="0" borderId="32" xfId="0" applyNumberFormat="1" applyFont="1" applyFill="1" applyBorder="1" applyAlignment="1">
      <alignment horizontal="center" vertical="center" wrapText="1"/>
    </xf>
    <xf numFmtId="164" fontId="18" fillId="0" borderId="12" xfId="0" applyFont="1" applyFill="1" applyBorder="1" applyAlignment="1">
      <alignment vertical="center" wrapText="1"/>
    </xf>
    <xf numFmtId="165" fontId="18" fillId="0" borderId="13" xfId="0" applyNumberFormat="1" applyFont="1" applyFill="1" applyBorder="1" applyAlignment="1">
      <alignment horizontal="center" vertical="center" wrapText="1"/>
    </xf>
    <xf numFmtId="165" fontId="18" fillId="0" borderId="33" xfId="0" applyNumberFormat="1" applyFont="1" applyFill="1" applyBorder="1" applyAlignment="1">
      <alignment horizontal="center" vertical="center" wrapText="1"/>
    </xf>
    <xf numFmtId="164" fontId="28" fillId="0" borderId="34" xfId="0" applyFont="1" applyFill="1" applyBorder="1" applyAlignment="1">
      <alignment horizontal="center" vertical="center" wrapText="1"/>
    </xf>
    <xf numFmtId="164" fontId="28" fillId="0" borderId="35" xfId="0" applyFont="1" applyFill="1" applyBorder="1" applyAlignment="1">
      <alignment horizontal="center" vertical="center" wrapText="1"/>
    </xf>
    <xf numFmtId="165" fontId="18" fillId="24" borderId="13" xfId="0" applyNumberFormat="1" applyFont="1" applyFill="1" applyBorder="1" applyAlignment="1">
      <alignment horizontal="center" vertical="center" wrapText="1"/>
    </xf>
    <xf numFmtId="165" fontId="18" fillId="24" borderId="16" xfId="0" applyNumberFormat="1" applyFont="1" applyFill="1" applyBorder="1" applyAlignment="1">
      <alignment horizontal="center" vertical="center" wrapText="1"/>
    </xf>
    <xf numFmtId="165" fontId="18" fillId="0" borderId="12" xfId="0" applyNumberFormat="1" applyFont="1" applyFill="1" applyBorder="1" applyAlignment="1">
      <alignment horizontal="center" vertical="center"/>
    </xf>
    <xf numFmtId="167" fontId="18" fillId="24" borderId="12" xfId="0" applyNumberFormat="1" applyFont="1" applyFill="1" applyBorder="1" applyAlignment="1">
      <alignment horizontal="center" vertical="center" wrapText="1"/>
    </xf>
    <xf numFmtId="164" fontId="18" fillId="24" borderId="12" xfId="0" applyFont="1" applyFill="1" applyBorder="1" applyAlignment="1">
      <alignment horizontal="left" vertical="center" wrapText="1"/>
    </xf>
    <xf numFmtId="164" fontId="18" fillId="24" borderId="12" xfId="0" applyFont="1" applyFill="1" applyBorder="1" applyAlignment="1">
      <alignment horizontal="center" vertical="center" wrapText="1"/>
    </xf>
    <xf numFmtId="165" fontId="18" fillId="24" borderId="12" xfId="0" applyNumberFormat="1" applyFont="1" applyFill="1" applyBorder="1" applyAlignment="1">
      <alignment horizontal="center" vertical="center"/>
    </xf>
    <xf numFmtId="165" fontId="18" fillId="24" borderId="12" xfId="0" applyNumberFormat="1" applyFont="1" applyFill="1" applyBorder="1" applyAlignment="1">
      <alignment horizontal="center" vertical="center" wrapText="1"/>
    </xf>
    <xf numFmtId="165" fontId="18" fillId="24" borderId="17" xfId="0" applyNumberFormat="1" applyFont="1" applyFill="1" applyBorder="1" applyAlignment="1">
      <alignment horizontal="center" vertical="center" wrapText="1"/>
    </xf>
    <xf numFmtId="165" fontId="18" fillId="24" borderId="15" xfId="0" applyNumberFormat="1" applyFont="1" applyFill="1" applyBorder="1" applyAlignment="1">
      <alignment horizontal="center" vertical="center" wrapText="1"/>
    </xf>
    <xf numFmtId="164" fontId="31" fillId="24" borderId="25" xfId="0" applyFont="1" applyFill="1" applyBorder="1" applyAlignment="1">
      <alignment horizontal="center" vertical="center" wrapText="1"/>
    </xf>
    <xf numFmtId="168" fontId="31" fillId="24" borderId="23" xfId="0" applyNumberFormat="1" applyFont="1" applyFill="1" applyBorder="1" applyAlignment="1">
      <alignment horizontal="center" vertical="center" wrapText="1"/>
    </xf>
    <xf numFmtId="168" fontId="31" fillId="24" borderId="23" xfId="0" applyNumberFormat="1" applyFont="1" applyFill="1" applyBorder="1" applyAlignment="1">
      <alignment horizontal="right" vertical="center" wrapText="1"/>
    </xf>
    <xf numFmtId="165" fontId="31" fillId="24" borderId="24" xfId="0" applyNumberFormat="1" applyFont="1" applyFill="1" applyBorder="1" applyAlignment="1">
      <alignment horizontal="right" vertical="center" wrapText="1"/>
    </xf>
    <xf numFmtId="165" fontId="31" fillId="24" borderId="23" xfId="0" applyNumberFormat="1" applyFont="1" applyFill="1" applyBorder="1" applyAlignment="1">
      <alignment horizontal="right" vertical="center" wrapText="1"/>
    </xf>
    <xf numFmtId="165" fontId="31" fillId="24" borderId="27" xfId="0" applyNumberFormat="1" applyFont="1" applyFill="1" applyBorder="1" applyAlignment="1">
      <alignment horizontal="right" vertical="center" wrapText="1"/>
    </xf>
    <xf numFmtId="165" fontId="31" fillId="24" borderId="36" xfId="0" applyNumberFormat="1" applyFont="1" applyFill="1" applyBorder="1" applyAlignment="1">
      <alignment horizontal="right" vertical="center" wrapText="1"/>
    </xf>
    <xf numFmtId="164" fontId="0" fillId="0" borderId="35" xfId="0" applyFont="1" applyBorder="1" applyAlignment="1">
      <alignment horizontal="center" vertical="center" wrapText="1"/>
    </xf>
    <xf numFmtId="168" fontId="0" fillId="0" borderId="28" xfId="0" applyNumberFormat="1" applyFont="1" applyBorder="1" applyAlignment="1">
      <alignment horizontal="center" vertical="center" wrapText="1"/>
    </xf>
    <xf numFmtId="168" fontId="0" fillId="0" borderId="28" xfId="0" applyNumberFormat="1" applyFont="1" applyBorder="1" applyAlignment="1">
      <alignment horizontal="left" vertical="center" wrapText="1"/>
    </xf>
    <xf numFmtId="165" fontId="0" fillId="0" borderId="34" xfId="0" applyNumberFormat="1" applyFont="1" applyBorder="1" applyAlignment="1">
      <alignment horizontal="right" vertical="center" wrapText="1"/>
    </xf>
    <xf numFmtId="165" fontId="0" fillId="0" borderId="28" xfId="0" applyNumberFormat="1" applyFont="1" applyBorder="1" applyAlignment="1">
      <alignment horizontal="right" vertical="center" wrapText="1"/>
    </xf>
    <xf numFmtId="165" fontId="0" fillId="0" borderId="28" xfId="0" applyNumberFormat="1" applyFont="1" applyFill="1" applyBorder="1" applyAlignment="1">
      <alignment horizontal="right" vertical="center" wrapText="1"/>
    </xf>
    <xf numFmtId="165" fontId="0" fillId="0" borderId="30" xfId="0" applyNumberFormat="1" applyFont="1" applyBorder="1" applyAlignment="1">
      <alignment horizontal="right" vertical="center" wrapText="1"/>
    </xf>
    <xf numFmtId="165" fontId="0" fillId="0" borderId="29" xfId="0" applyNumberFormat="1" applyFont="1" applyBorder="1" applyAlignment="1">
      <alignment horizontal="right" vertical="center" wrapText="1"/>
    </xf>
    <xf numFmtId="164" fontId="31" fillId="0" borderId="16" xfId="0" applyFont="1" applyFill="1" applyBorder="1" applyAlignment="1">
      <alignment horizontal="center" vertical="center"/>
    </xf>
    <xf numFmtId="168" fontId="31" fillId="0" borderId="12" xfId="0" applyNumberFormat="1" applyFont="1" applyFill="1" applyBorder="1" applyAlignment="1">
      <alignment horizontal="center" vertical="center"/>
    </xf>
    <xf numFmtId="168" fontId="31" fillId="0" borderId="13" xfId="0" applyNumberFormat="1" applyFont="1" applyFill="1" applyBorder="1" applyAlignment="1">
      <alignment horizontal="right" vertical="center"/>
    </xf>
    <xf numFmtId="168" fontId="31" fillId="0" borderId="12" xfId="0" applyNumberFormat="1" applyFont="1" applyFill="1" applyBorder="1" applyAlignment="1">
      <alignment horizontal="center" vertical="center" wrapText="1"/>
    </xf>
    <xf numFmtId="165" fontId="31" fillId="0" borderId="13" xfId="0" applyNumberFormat="1" applyFont="1" applyFill="1" applyBorder="1" applyAlignment="1">
      <alignment horizontal="right" vertical="center" wrapText="1"/>
    </xf>
    <xf numFmtId="165" fontId="31" fillId="0" borderId="12" xfId="0" applyNumberFormat="1" applyFont="1" applyFill="1" applyBorder="1" applyAlignment="1">
      <alignment horizontal="right" vertical="center" wrapText="1"/>
    </xf>
    <xf numFmtId="165" fontId="31" fillId="0" borderId="15" xfId="0" applyNumberFormat="1" applyFont="1" applyFill="1" applyBorder="1" applyAlignment="1">
      <alignment horizontal="right" vertical="center" wrapText="1"/>
    </xf>
    <xf numFmtId="165" fontId="31" fillId="0" borderId="33" xfId="0" applyNumberFormat="1" applyFont="1" applyFill="1" applyBorder="1" applyAlignment="1">
      <alignment horizontal="right" vertical="center" wrapText="1"/>
    </xf>
    <xf numFmtId="164" fontId="0" fillId="0" borderId="20" xfId="0" applyFont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 vertical="center"/>
    </xf>
    <xf numFmtId="168" fontId="31" fillId="0" borderId="18" xfId="0" applyNumberFormat="1" applyFont="1" applyBorder="1" applyAlignment="1">
      <alignment vertical="center"/>
    </xf>
    <xf numFmtId="168" fontId="31" fillId="0" borderId="22" xfId="0" applyNumberFormat="1" applyFont="1" applyBorder="1" applyAlignment="1">
      <alignment horizontal="center" vertical="center"/>
    </xf>
    <xf numFmtId="165" fontId="31" fillId="0" borderId="37" xfId="0" applyNumberFormat="1" applyFont="1" applyBorder="1" applyAlignment="1">
      <alignment horizontal="right" vertical="center" wrapText="1"/>
    </xf>
    <xf numFmtId="165" fontId="31" fillId="0" borderId="18" xfId="0" applyNumberFormat="1" applyFont="1" applyBorder="1" applyAlignment="1">
      <alignment horizontal="right" vertical="center" wrapText="1"/>
    </xf>
    <xf numFmtId="165" fontId="31" fillId="0" borderId="22" xfId="0" applyNumberFormat="1" applyFont="1" applyBorder="1" applyAlignment="1">
      <alignment horizontal="right" vertical="center" wrapText="1"/>
    </xf>
    <xf numFmtId="164" fontId="31" fillId="0" borderId="18" xfId="0" applyFont="1" applyBorder="1" applyAlignment="1">
      <alignment horizontal="right" vertical="center" wrapText="1"/>
    </xf>
    <xf numFmtId="166" fontId="31" fillId="0" borderId="38" xfId="0" applyNumberFormat="1" applyFont="1" applyBorder="1" applyAlignment="1">
      <alignment horizontal="right" vertical="center" wrapText="1"/>
    </xf>
    <xf numFmtId="164" fontId="0" fillId="0" borderId="39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1" xfId="0" applyFont="1" applyBorder="1" applyAlignment="1">
      <alignment horizontal="right"/>
    </xf>
    <xf numFmtId="164" fontId="0" fillId="0" borderId="11" xfId="0" applyFont="1" applyBorder="1" applyAlignment="1">
      <alignment horizontal="center" vertical="center"/>
    </xf>
    <xf numFmtId="164" fontId="0" fillId="0" borderId="40" xfId="0" applyFont="1" applyBorder="1" applyAlignment="1">
      <alignment/>
    </xf>
    <xf numFmtId="164" fontId="0" fillId="0" borderId="41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42" xfId="0" applyFont="1" applyBorder="1" applyAlignment="1">
      <alignment/>
    </xf>
    <xf numFmtId="164" fontId="32" fillId="0" borderId="41" xfId="0" applyFont="1" applyBorder="1" applyAlignment="1">
      <alignment horizontal="left"/>
    </xf>
    <xf numFmtId="164" fontId="32" fillId="0" borderId="0" xfId="0" applyFont="1" applyBorder="1" applyAlignment="1">
      <alignment/>
    </xf>
    <xf numFmtId="164" fontId="32" fillId="0" borderId="42" xfId="0" applyFont="1" applyBorder="1" applyAlignment="1">
      <alignment horizontal="left"/>
    </xf>
    <xf numFmtId="164" fontId="32" fillId="0" borderId="0" xfId="0" applyFont="1" applyBorder="1" applyAlignment="1">
      <alignment horizontal="left"/>
    </xf>
    <xf numFmtId="164" fontId="0" fillId="0" borderId="43" xfId="0" applyFont="1" applyBorder="1" applyAlignment="1">
      <alignment vertical="center"/>
    </xf>
    <xf numFmtId="164" fontId="0" fillId="0" borderId="44" xfId="0" applyFont="1" applyBorder="1" applyAlignment="1">
      <alignment horizontal="center"/>
    </xf>
    <xf numFmtId="164" fontId="0" fillId="0" borderId="44" xfId="0" applyFont="1" applyBorder="1" applyAlignment="1">
      <alignment vertical="center"/>
    </xf>
    <xf numFmtId="164" fontId="0" fillId="0" borderId="45" xfId="0" applyFont="1" applyBorder="1" applyAlignment="1">
      <alignment vertical="center"/>
    </xf>
    <xf numFmtId="164" fontId="29" fillId="0" borderId="0" xfId="0" applyFont="1" applyFill="1" applyBorder="1" applyAlignment="1">
      <alignment/>
    </xf>
    <xf numFmtId="164" fontId="33" fillId="24" borderId="0" xfId="0" applyFont="1" applyFill="1" applyBorder="1" applyAlignment="1">
      <alignment horizontal="center" vertical="center" wrapText="1"/>
    </xf>
    <xf numFmtId="164" fontId="34" fillId="24" borderId="10" xfId="0" applyFont="1" applyFill="1" applyBorder="1" applyAlignment="1">
      <alignment horizontal="center" wrapText="1"/>
    </xf>
    <xf numFmtId="164" fontId="35" fillId="0" borderId="11" xfId="0" applyFont="1" applyFill="1" applyBorder="1" applyAlignment="1">
      <alignment horizontal="center" vertical="top" wrapText="1"/>
    </xf>
    <xf numFmtId="164" fontId="29" fillId="0" borderId="0" xfId="0" applyFont="1" applyFill="1" applyBorder="1" applyAlignment="1">
      <alignment horizontal="center" vertical="top" wrapText="1"/>
    </xf>
    <xf numFmtId="164" fontId="23" fillId="0" borderId="12" xfId="0" applyFont="1" applyFill="1" applyBorder="1" applyAlignment="1">
      <alignment horizontal="center" vertical="center" textRotation="90" wrapText="1"/>
    </xf>
    <xf numFmtId="164" fontId="23" fillId="0" borderId="12" xfId="0" applyFont="1" applyFill="1" applyBorder="1" applyAlignment="1">
      <alignment horizontal="center" vertical="center" wrapText="1"/>
    </xf>
    <xf numFmtId="164" fontId="23" fillId="0" borderId="13" xfId="0" applyFont="1" applyFill="1" applyBorder="1" applyAlignment="1">
      <alignment horizontal="center" vertical="center" textRotation="90" wrapText="1"/>
    </xf>
    <xf numFmtId="164" fontId="23" fillId="0" borderId="14" xfId="0" applyFont="1" applyFill="1" applyBorder="1" applyAlignment="1">
      <alignment horizontal="center" vertical="center" wrapText="1"/>
    </xf>
    <xf numFmtId="164" fontId="23" fillId="0" borderId="15" xfId="0" applyFont="1" applyFill="1" applyBorder="1" applyAlignment="1">
      <alignment horizontal="center" vertical="center" wrapText="1"/>
    </xf>
    <xf numFmtId="164" fontId="23" fillId="0" borderId="16" xfId="0" applyFont="1" applyFill="1" applyBorder="1" applyAlignment="1">
      <alignment horizontal="center" vertical="center" textRotation="90" wrapText="1"/>
    </xf>
    <xf numFmtId="164" fontId="23" fillId="0" borderId="17" xfId="0" applyFont="1" applyFill="1" applyBorder="1" applyAlignment="1">
      <alignment horizontal="center" vertical="center" textRotation="90" wrapText="1"/>
    </xf>
    <xf numFmtId="164" fontId="23" fillId="0" borderId="15" xfId="0" applyFont="1" applyFill="1" applyBorder="1" applyAlignment="1">
      <alignment horizontal="center" vertical="center" textRotation="90" wrapText="1"/>
    </xf>
    <xf numFmtId="164" fontId="23" fillId="0" borderId="18" xfId="0" applyFont="1" applyFill="1" applyBorder="1" applyAlignment="1">
      <alignment horizontal="center" vertical="center" wrapText="1"/>
    </xf>
    <xf numFmtId="164" fontId="23" fillId="0" borderId="19" xfId="0" applyFont="1" applyFill="1" applyBorder="1" applyAlignment="1">
      <alignment horizontal="center" vertical="center" wrapText="1"/>
    </xf>
    <xf numFmtId="164" fontId="23" fillId="0" borderId="20" xfId="0" applyFont="1" applyFill="1" applyBorder="1" applyAlignment="1">
      <alignment horizontal="center" vertical="center" wrapText="1"/>
    </xf>
    <xf numFmtId="164" fontId="23" fillId="0" borderId="21" xfId="0" applyFont="1" applyFill="1" applyBorder="1" applyAlignment="1">
      <alignment horizontal="center" vertical="center" wrapText="1"/>
    </xf>
    <xf numFmtId="164" fontId="23" fillId="0" borderId="22" xfId="0" applyFont="1" applyFill="1" applyBorder="1" applyAlignment="1">
      <alignment horizontal="center" vertical="center" wrapText="1"/>
    </xf>
    <xf numFmtId="164" fontId="28" fillId="0" borderId="12" xfId="0" applyFont="1" applyFill="1" applyBorder="1" applyAlignment="1">
      <alignment horizontal="center" vertical="center" wrapText="1"/>
    </xf>
    <xf numFmtId="164" fontId="28" fillId="0" borderId="12" xfId="0" applyFont="1" applyFill="1" applyBorder="1" applyAlignment="1">
      <alignment horizontal="left" vertical="center" wrapText="1"/>
    </xf>
    <xf numFmtId="164" fontId="28" fillId="0" borderId="33" xfId="0" applyFont="1" applyFill="1" applyBorder="1" applyAlignment="1">
      <alignment vertical="center" wrapText="1"/>
    </xf>
    <xf numFmtId="165" fontId="18" fillId="0" borderId="16" xfId="0" applyNumberFormat="1" applyFont="1" applyFill="1" applyBorder="1" applyAlignment="1">
      <alignment vertical="center" wrapText="1"/>
    </xf>
    <xf numFmtId="165" fontId="18" fillId="0" borderId="12" xfId="0" applyNumberFormat="1" applyFont="1" applyFill="1" applyBorder="1" applyAlignment="1">
      <alignment vertical="center" wrapText="1"/>
    </xf>
    <xf numFmtId="165" fontId="18" fillId="0" borderId="17" xfId="0" applyNumberFormat="1" applyFont="1" applyFill="1" applyBorder="1" applyAlignment="1">
      <alignment vertical="center" wrapText="1"/>
    </xf>
    <xf numFmtId="165" fontId="18" fillId="0" borderId="15" xfId="0" applyNumberFormat="1" applyFont="1" applyFill="1" applyBorder="1" applyAlignment="1">
      <alignment vertical="center" wrapText="1"/>
    </xf>
    <xf numFmtId="165" fontId="18" fillId="0" borderId="12" xfId="0" applyNumberFormat="1" applyFont="1" applyFill="1" applyBorder="1" applyAlignment="1">
      <alignment vertical="center" wrapText="1"/>
    </xf>
    <xf numFmtId="164" fontId="28" fillId="0" borderId="12" xfId="0" applyFont="1" applyFill="1" applyBorder="1" applyAlignment="1">
      <alignment vertical="center" wrapText="1"/>
    </xf>
    <xf numFmtId="165" fontId="28" fillId="0" borderId="33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vertical="center"/>
    </xf>
    <xf numFmtId="167" fontId="18" fillId="0" borderId="12" xfId="0" applyNumberFormat="1" applyFont="1" applyFill="1" applyBorder="1" applyAlignment="1">
      <alignment horizontal="center" vertical="center" wrapText="1"/>
    </xf>
    <xf numFmtId="164" fontId="18" fillId="0" borderId="12" xfId="0" applyFont="1" applyFill="1" applyBorder="1" applyAlignment="1">
      <alignment horizontal="left" vertical="center" wrapText="1"/>
    </xf>
    <xf numFmtId="164" fontId="18" fillId="0" borderId="12" xfId="0" applyFont="1" applyFill="1" applyBorder="1" applyAlignment="1">
      <alignment horizontal="center" vertical="center" wrapText="1"/>
    </xf>
    <xf numFmtId="164" fontId="18" fillId="0" borderId="32" xfId="0" applyFont="1" applyFill="1" applyBorder="1" applyAlignment="1">
      <alignment horizontal="center" vertical="center" wrapText="1"/>
    </xf>
    <xf numFmtId="164" fontId="18" fillId="0" borderId="46" xfId="0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165" fontId="18" fillId="0" borderId="17" xfId="0" applyNumberFormat="1" applyFont="1" applyFill="1" applyBorder="1" applyAlignment="1">
      <alignment horizontal="center" vertical="center" wrapText="1"/>
    </xf>
    <xf numFmtId="164" fontId="29" fillId="0" borderId="0" xfId="0" applyFont="1" applyFill="1" applyAlignment="1">
      <alignment/>
    </xf>
    <xf numFmtId="164" fontId="36" fillId="0" borderId="12" xfId="0" applyFont="1" applyFill="1" applyBorder="1" applyAlignment="1">
      <alignment horizontal="center" vertical="center" wrapText="1"/>
    </xf>
    <xf numFmtId="164" fontId="28" fillId="0" borderId="12" xfId="0" applyFont="1" applyFill="1" applyBorder="1" applyAlignment="1">
      <alignment horizontal="center" vertical="center"/>
    </xf>
    <xf numFmtId="164" fontId="28" fillId="0" borderId="33" xfId="0" applyFont="1" applyFill="1" applyBorder="1" applyAlignment="1">
      <alignment horizontal="center" vertical="center"/>
    </xf>
    <xf numFmtId="164" fontId="37" fillId="0" borderId="12" xfId="0" applyFont="1" applyFill="1" applyBorder="1" applyAlignment="1">
      <alignment horizontal="center" vertical="center" wrapText="1"/>
    </xf>
    <xf numFmtId="164" fontId="37" fillId="0" borderId="12" xfId="0" applyFont="1" applyBorder="1" applyAlignment="1">
      <alignment horizontal="left" vertical="center" wrapText="1"/>
    </xf>
    <xf numFmtId="164" fontId="37" fillId="0" borderId="12" xfId="0" applyFont="1" applyBorder="1" applyAlignment="1">
      <alignment horizontal="center" vertical="center" wrapText="1"/>
    </xf>
    <xf numFmtId="165" fontId="37" fillId="0" borderId="13" xfId="0" applyNumberFormat="1" applyFont="1" applyBorder="1" applyAlignment="1">
      <alignment horizontal="center" vertical="center" wrapText="1"/>
    </xf>
    <xf numFmtId="165" fontId="37" fillId="0" borderId="16" xfId="0" applyNumberFormat="1" applyFont="1" applyBorder="1" applyAlignment="1">
      <alignment horizontal="center" vertical="center" wrapText="1"/>
    </xf>
    <xf numFmtId="165" fontId="37" fillId="0" borderId="12" xfId="0" applyNumberFormat="1" applyFont="1" applyBorder="1" applyAlignment="1">
      <alignment horizontal="center" vertical="center" wrapText="1"/>
    </xf>
    <xf numFmtId="165" fontId="37" fillId="0" borderId="12" xfId="0" applyNumberFormat="1" applyFont="1" applyFill="1" applyBorder="1" applyAlignment="1">
      <alignment horizontal="center" vertical="center" wrapText="1"/>
    </xf>
    <xf numFmtId="165" fontId="37" fillId="0" borderId="17" xfId="0" applyNumberFormat="1" applyFont="1" applyBorder="1" applyAlignment="1">
      <alignment horizontal="center" vertical="center" wrapText="1"/>
    </xf>
    <xf numFmtId="165" fontId="37" fillId="0" borderId="15" xfId="0" applyNumberFormat="1" applyFont="1" applyBorder="1" applyAlignment="1">
      <alignment horizontal="center" vertical="center" wrapText="1"/>
    </xf>
    <xf numFmtId="164" fontId="37" fillId="0" borderId="0" xfId="0" applyFont="1" applyAlignment="1">
      <alignment horizontal="center" vertical="center" wrapText="1"/>
    </xf>
    <xf numFmtId="164" fontId="28" fillId="0" borderId="12" xfId="0" applyFont="1" applyFill="1" applyBorder="1" applyAlignment="1">
      <alignment horizontal="left" vertical="center"/>
    </xf>
    <xf numFmtId="164" fontId="28" fillId="0" borderId="33" xfId="0" applyFont="1" applyFill="1" applyBorder="1" applyAlignment="1">
      <alignment horizontal="center" vertical="center" wrapText="1"/>
    </xf>
    <xf numFmtId="164" fontId="28" fillId="0" borderId="12" xfId="0" applyFont="1" applyFill="1" applyBorder="1" applyAlignment="1">
      <alignment horizontal="center" vertical="center" wrapText="1"/>
    </xf>
    <xf numFmtId="164" fontId="28" fillId="0" borderId="12" xfId="0" applyFont="1" applyFill="1" applyBorder="1" applyAlignment="1">
      <alignment horizontal="left" vertical="center" wrapText="1"/>
    </xf>
    <xf numFmtId="164" fontId="28" fillId="0" borderId="33" xfId="0" applyFont="1" applyFill="1" applyBorder="1" applyAlignment="1">
      <alignment horizontal="center" vertical="center" wrapText="1"/>
    </xf>
    <xf numFmtId="164" fontId="18" fillId="0" borderId="32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/>
    </xf>
    <xf numFmtId="164" fontId="0" fillId="0" borderId="47" xfId="0" applyFont="1" applyBorder="1" applyAlignment="1">
      <alignment/>
    </xf>
    <xf numFmtId="164" fontId="0" fillId="0" borderId="48" xfId="0" applyFont="1" applyBorder="1" applyAlignment="1">
      <alignment/>
    </xf>
    <xf numFmtId="164" fontId="0" fillId="0" borderId="48" xfId="0" applyFont="1" applyBorder="1" applyAlignment="1">
      <alignment horizontal="right"/>
    </xf>
    <xf numFmtId="164" fontId="0" fillId="0" borderId="48" xfId="0" applyFont="1" applyBorder="1" applyAlignment="1">
      <alignment horizontal="center" vertical="center"/>
    </xf>
    <xf numFmtId="164" fontId="0" fillId="0" borderId="49" xfId="0" applyFont="1" applyBorder="1" applyAlignment="1">
      <alignment/>
    </xf>
    <xf numFmtId="164" fontId="18" fillId="0" borderId="43" xfId="0" applyFont="1" applyBorder="1" applyAlignment="1">
      <alignment/>
    </xf>
    <xf numFmtId="164" fontId="18" fillId="0" borderId="44" xfId="0" applyFont="1" applyBorder="1" applyAlignment="1">
      <alignment/>
    </xf>
    <xf numFmtId="164" fontId="18" fillId="0" borderId="44" xfId="0" applyFont="1" applyFill="1" applyBorder="1" applyAlignment="1">
      <alignment/>
    </xf>
    <xf numFmtId="164" fontId="18" fillId="0" borderId="45" xfId="0" applyFont="1" applyBorder="1" applyAlignment="1">
      <alignment/>
    </xf>
    <xf numFmtId="164" fontId="18" fillId="0" borderId="13" xfId="0" applyFont="1" applyFill="1" applyBorder="1" applyAlignment="1">
      <alignment horizontal="left" vertical="center" wrapText="1"/>
    </xf>
    <xf numFmtId="169" fontId="18" fillId="0" borderId="12" xfId="0" applyNumberFormat="1" applyFont="1" applyFill="1" applyBorder="1" applyAlignment="1">
      <alignment horizontal="center" vertical="center" wrapText="1"/>
    </xf>
    <xf numFmtId="164" fontId="18" fillId="0" borderId="12" xfId="0" applyFont="1" applyFill="1" applyBorder="1" applyAlignment="1">
      <alignment horizontal="right" vertical="center" wrapText="1"/>
    </xf>
    <xf numFmtId="164" fontId="18" fillId="0" borderId="46" xfId="0" applyFont="1" applyFill="1" applyBorder="1" applyAlignment="1">
      <alignment horizontal="center" vertical="center" wrapText="1"/>
    </xf>
    <xf numFmtId="165" fontId="18" fillId="24" borderId="33" xfId="0" applyNumberFormat="1" applyFont="1" applyFill="1" applyBorder="1" applyAlignment="1">
      <alignment horizontal="center" vertical="center" wrapText="1"/>
    </xf>
    <xf numFmtId="169" fontId="18" fillId="0" borderId="12" xfId="0" applyNumberFormat="1" applyFont="1" applyFill="1" applyBorder="1" applyAlignment="1">
      <alignment horizontal="center" vertical="center" wrapText="1"/>
    </xf>
    <xf numFmtId="164" fontId="18" fillId="0" borderId="12" xfId="0" applyFont="1" applyFill="1" applyBorder="1" applyAlignment="1">
      <alignment horizontal="right" vertical="center" wrapText="1"/>
    </xf>
    <xf numFmtId="165" fontId="18" fillId="24" borderId="12" xfId="0" applyNumberFormat="1" applyFont="1" applyFill="1" applyBorder="1" applyAlignment="1">
      <alignment horizontal="center" vertical="center" wrapText="1"/>
    </xf>
    <xf numFmtId="165" fontId="18" fillId="0" borderId="16" xfId="0" applyNumberFormat="1" applyFont="1" applyFill="1" applyBorder="1" applyAlignment="1">
      <alignment horizontal="center" vertical="center" wrapText="1"/>
    </xf>
    <xf numFmtId="165" fontId="18" fillId="24" borderId="33" xfId="0" applyNumberFormat="1" applyFont="1" applyFill="1" applyBorder="1" applyAlignment="1">
      <alignment horizontal="right" vertical="center" wrapText="1"/>
    </xf>
    <xf numFmtId="165" fontId="18" fillId="24" borderId="33" xfId="0" applyNumberFormat="1" applyFont="1" applyFill="1" applyBorder="1" applyAlignment="1">
      <alignment vertical="center" wrapText="1"/>
    </xf>
    <xf numFmtId="165" fontId="18" fillId="24" borderId="33" xfId="0" applyNumberFormat="1" applyFont="1" applyFill="1" applyBorder="1" applyAlignment="1">
      <alignment horizontal="center" vertical="center" wrapText="1"/>
    </xf>
    <xf numFmtId="168" fontId="18" fillId="0" borderId="12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38" fillId="0" borderId="0" xfId="0" applyFont="1" applyBorder="1" applyAlignment="1">
      <alignment horizontal="center"/>
    </xf>
    <xf numFmtId="164" fontId="39" fillId="0" borderId="10" xfId="0" applyFont="1" applyBorder="1" applyAlignment="1">
      <alignment horizontal="center" vertical="center" wrapText="1"/>
    </xf>
    <xf numFmtId="164" fontId="40" fillId="0" borderId="11" xfId="0" applyFont="1" applyBorder="1" applyAlignment="1">
      <alignment horizontal="center" vertical="top" wrapText="1"/>
    </xf>
    <xf numFmtId="164" fontId="34" fillId="0" borderId="0" xfId="0" applyFont="1" applyFill="1" applyBorder="1" applyAlignment="1">
      <alignment horizontal="left" vertical="center" wrapText="1"/>
    </xf>
    <xf numFmtId="164" fontId="34" fillId="0" borderId="0" xfId="0" applyFont="1" applyFill="1" applyAlignment="1">
      <alignment vertical="center" wrapText="1"/>
    </xf>
    <xf numFmtId="164" fontId="29" fillId="0" borderId="0" xfId="0" applyFont="1" applyFill="1" applyBorder="1" applyAlignment="1">
      <alignment vertical="center" wrapText="1"/>
    </xf>
    <xf numFmtId="164" fontId="34" fillId="0" borderId="0" xfId="0" applyFont="1" applyFill="1" applyAlignment="1">
      <alignment wrapText="1"/>
    </xf>
    <xf numFmtId="164" fontId="29" fillId="0" borderId="0" xfId="0" applyFont="1" applyBorder="1" applyAlignment="1">
      <alignment/>
    </xf>
    <xf numFmtId="164" fontId="34" fillId="0" borderId="0" xfId="0" applyFont="1" applyFill="1" applyBorder="1" applyAlignment="1">
      <alignment horizontal="left" vertical="center" wrapText="1"/>
    </xf>
    <xf numFmtId="164" fontId="29" fillId="0" borderId="0" xfId="0" applyFont="1" applyAlignment="1">
      <alignment/>
    </xf>
    <xf numFmtId="164" fontId="29" fillId="0" borderId="0" xfId="0" applyFont="1" applyFill="1" applyAlignment="1">
      <alignment/>
    </xf>
    <xf numFmtId="164" fontId="24" fillId="0" borderId="0" xfId="0" applyFont="1" applyBorder="1" applyAlignment="1">
      <alignment horizontal="right"/>
    </xf>
    <xf numFmtId="165" fontId="24" fillId="0" borderId="0" xfId="0" applyNumberFormat="1" applyFont="1" applyAlignment="1">
      <alignment horizontal="center"/>
    </xf>
    <xf numFmtId="164" fontId="24" fillId="0" borderId="0" xfId="0" applyFont="1" applyAlignment="1">
      <alignment/>
    </xf>
    <xf numFmtId="164" fontId="24" fillId="0" borderId="0" xfId="0" applyFont="1" applyAlignment="1">
      <alignment/>
    </xf>
    <xf numFmtId="166" fontId="24" fillId="0" borderId="0" xfId="0" applyNumberFormat="1" applyFont="1" applyAlignment="1">
      <alignment horizontal="center"/>
    </xf>
    <xf numFmtId="164" fontId="0" fillId="0" borderId="0" xfId="0" applyFont="1" applyBorder="1" applyAlignment="1">
      <alignment horizontal="center"/>
    </xf>
    <xf numFmtId="164" fontId="28" fillId="0" borderId="50" xfId="0" applyFont="1" applyBorder="1" applyAlignment="1">
      <alignment horizontal="center" vertical="center" wrapText="1"/>
    </xf>
    <xf numFmtId="164" fontId="28" fillId="0" borderId="51" xfId="0" applyFont="1" applyBorder="1" applyAlignment="1">
      <alignment horizontal="center" vertical="center" wrapText="1"/>
    </xf>
    <xf numFmtId="164" fontId="28" fillId="0" borderId="23" xfId="0" applyFont="1" applyBorder="1" applyAlignment="1">
      <alignment horizontal="center" vertical="center" wrapText="1"/>
    </xf>
    <xf numFmtId="164" fontId="28" fillId="0" borderId="52" xfId="0" applyFont="1" applyBorder="1" applyAlignment="1">
      <alignment horizontal="center" vertical="center" wrapText="1"/>
    </xf>
    <xf numFmtId="164" fontId="28" fillId="0" borderId="46" xfId="0" applyFont="1" applyBorder="1" applyAlignment="1">
      <alignment horizontal="center" vertical="center" wrapText="1"/>
    </xf>
    <xf numFmtId="164" fontId="28" fillId="0" borderId="20" xfId="0" applyFont="1" applyBorder="1" applyAlignment="1">
      <alignment horizontal="center" vertical="center" wrapText="1"/>
    </xf>
    <xf numFmtId="164" fontId="28" fillId="0" borderId="18" xfId="0" applyFont="1" applyBorder="1" applyAlignment="1">
      <alignment horizontal="center" vertical="center" wrapText="1"/>
    </xf>
    <xf numFmtId="164" fontId="28" fillId="0" borderId="38" xfId="0" applyFont="1" applyBorder="1" applyAlignment="1">
      <alignment horizontal="center" vertical="center" wrapText="1"/>
    </xf>
    <xf numFmtId="164" fontId="24" fillId="0" borderId="0" xfId="0" applyFont="1" applyFill="1" applyAlignment="1">
      <alignment vertical="center" wrapText="1"/>
    </xf>
    <xf numFmtId="164" fontId="24" fillId="0" borderId="0" xfId="0" applyFont="1" applyAlignment="1">
      <alignment vertical="center" wrapText="1"/>
    </xf>
    <xf numFmtId="164" fontId="18" fillId="0" borderId="25" xfId="0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4" fontId="18" fillId="0" borderId="28" xfId="0" applyFont="1" applyFill="1" applyBorder="1" applyAlignment="1">
      <alignment horizontal="left" vertical="center" wrapText="1"/>
    </xf>
    <xf numFmtId="165" fontId="18" fillId="24" borderId="28" xfId="0" applyNumberFormat="1" applyFont="1" applyFill="1" applyBorder="1" applyAlignment="1">
      <alignment horizontal="center" vertical="center" wrapText="1"/>
    </xf>
    <xf numFmtId="165" fontId="18" fillId="0" borderId="28" xfId="0" applyNumberFormat="1" applyFont="1" applyFill="1" applyBorder="1" applyAlignment="1">
      <alignment horizontal="center" vertical="center" wrapText="1"/>
    </xf>
    <xf numFmtId="166" fontId="18" fillId="0" borderId="29" xfId="0" applyNumberFormat="1" applyFont="1" applyFill="1" applyBorder="1" applyAlignment="1">
      <alignment horizontal="center" vertical="center" wrapText="1"/>
    </xf>
    <xf numFmtId="164" fontId="18" fillId="0" borderId="35" xfId="0" applyFont="1" applyFill="1" applyBorder="1" applyAlignment="1">
      <alignment horizontal="center" vertical="center"/>
    </xf>
    <xf numFmtId="166" fontId="18" fillId="0" borderId="28" xfId="0" applyNumberFormat="1" applyFont="1" applyFill="1" applyBorder="1" applyAlignment="1">
      <alignment horizontal="center" vertical="center"/>
    </xf>
    <xf numFmtId="166" fontId="18" fillId="0" borderId="33" xfId="0" applyNumberFormat="1" applyFont="1" applyFill="1" applyBorder="1" applyAlignment="1">
      <alignment horizontal="center" vertical="center" wrapText="1"/>
    </xf>
    <xf numFmtId="164" fontId="18" fillId="0" borderId="20" xfId="0" applyFont="1" applyFill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/>
    </xf>
    <xf numFmtId="164" fontId="18" fillId="0" borderId="53" xfId="0" applyFont="1" applyFill="1" applyBorder="1" applyAlignment="1">
      <alignment horizontal="left" vertical="center" wrapText="1"/>
    </xf>
    <xf numFmtId="165" fontId="18" fillId="24" borderId="53" xfId="0" applyNumberFormat="1" applyFont="1" applyFill="1" applyBorder="1" applyAlignment="1">
      <alignment horizontal="center" vertical="center" wrapText="1"/>
    </xf>
    <xf numFmtId="165" fontId="18" fillId="0" borderId="53" xfId="0" applyNumberFormat="1" applyFont="1" applyFill="1" applyBorder="1" applyAlignment="1">
      <alignment horizontal="center" vertical="center" wrapText="1"/>
    </xf>
    <xf numFmtId="166" fontId="18" fillId="0" borderId="54" xfId="0" applyNumberFormat="1" applyFont="1" applyFill="1" applyBorder="1" applyAlignment="1">
      <alignment horizontal="center" vertical="center" wrapText="1"/>
    </xf>
    <xf numFmtId="164" fontId="28" fillId="0" borderId="55" xfId="0" applyFont="1" applyBorder="1" applyAlignment="1">
      <alignment horizontal="right" vertical="center"/>
    </xf>
    <xf numFmtId="165" fontId="28" fillId="0" borderId="53" xfId="0" applyNumberFormat="1" applyFont="1" applyBorder="1" applyAlignment="1">
      <alignment horizontal="center" vertical="center"/>
    </xf>
    <xf numFmtId="166" fontId="28" fillId="0" borderId="54" xfId="0" applyNumberFormat="1" applyFont="1" applyBorder="1" applyAlignment="1">
      <alignment horizontal="center" vertical="center"/>
    </xf>
    <xf numFmtId="165" fontId="18" fillId="0" borderId="0" xfId="0" applyNumberFormat="1" applyFont="1" applyFill="1" applyAlignment="1">
      <alignment/>
    </xf>
    <xf numFmtId="164" fontId="18" fillId="0" borderId="25" xfId="0" applyFont="1" applyBorder="1" applyAlignment="1">
      <alignment horizontal="right" vertical="center" wrapText="1"/>
    </xf>
    <xf numFmtId="165" fontId="18" fillId="0" borderId="56" xfId="0" applyNumberFormat="1" applyFont="1" applyBorder="1" applyAlignment="1">
      <alignment horizontal="center" vertical="center" wrapText="1"/>
    </xf>
    <xf numFmtId="165" fontId="18" fillId="0" borderId="48" xfId="0" applyNumberFormat="1" applyFont="1" applyBorder="1" applyAlignment="1">
      <alignment horizontal="center" vertical="center" wrapText="1"/>
    </xf>
    <xf numFmtId="164" fontId="18" fillId="0" borderId="0" xfId="0" applyFont="1" applyFill="1" applyAlignment="1">
      <alignment vertical="center" wrapText="1"/>
    </xf>
    <xf numFmtId="164" fontId="18" fillId="0" borderId="0" xfId="0" applyFont="1" applyAlignment="1">
      <alignment vertical="center" wrapText="1"/>
    </xf>
    <xf numFmtId="164" fontId="18" fillId="0" borderId="16" xfId="0" applyFont="1" applyBorder="1" applyAlignment="1">
      <alignment horizontal="right" vertical="center" wrapText="1"/>
    </xf>
    <xf numFmtId="165" fontId="18" fillId="0" borderId="29" xfId="0" applyNumberFormat="1" applyFont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 wrapText="1"/>
    </xf>
    <xf numFmtId="164" fontId="18" fillId="0" borderId="20" xfId="0" applyFont="1" applyBorder="1" applyAlignment="1">
      <alignment horizontal="right" vertical="center" wrapText="1"/>
    </xf>
    <xf numFmtId="165" fontId="18" fillId="0" borderId="57" xfId="0" applyNumberFormat="1" applyFont="1" applyBorder="1" applyAlignment="1">
      <alignment horizontal="center" vertical="center" wrapText="1"/>
    </xf>
    <xf numFmtId="164" fontId="28" fillId="0" borderId="58" xfId="0" applyFont="1" applyBorder="1" applyAlignment="1">
      <alignment horizontal="right" vertical="center" wrapText="1"/>
    </xf>
    <xf numFmtId="165" fontId="28" fillId="0" borderId="59" xfId="0" applyNumberFormat="1" applyFont="1" applyBorder="1" applyAlignment="1">
      <alignment horizontal="center" vertical="center" wrapText="1"/>
    </xf>
    <xf numFmtId="165" fontId="28" fillId="0" borderId="41" xfId="0" applyNumberFormat="1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/>
    </xf>
    <xf numFmtId="164" fontId="24" fillId="0" borderId="0" xfId="0" applyFont="1" applyBorder="1" applyAlignment="1">
      <alignment/>
    </xf>
    <xf numFmtId="164" fontId="18" fillId="0" borderId="0" xfId="0" applyFont="1" applyBorder="1" applyAlignment="1">
      <alignment horizontal="left" vertical="center"/>
    </xf>
    <xf numFmtId="164" fontId="24" fillId="0" borderId="0" xfId="0" applyFont="1" applyFill="1" applyAlignment="1">
      <alignment vertical="center"/>
    </xf>
    <xf numFmtId="164" fontId="24" fillId="0" borderId="0" xfId="0" applyFont="1" applyAlignment="1">
      <alignment vertical="center"/>
    </xf>
    <xf numFmtId="164" fontId="18" fillId="0" borderId="0" xfId="0" applyFont="1" applyBorder="1" applyAlignment="1">
      <alignment vertical="center"/>
    </xf>
    <xf numFmtId="164" fontId="18" fillId="0" borderId="0" xfId="0" applyFont="1" applyBorder="1" applyAlignment="1">
      <alignment horizontal="center" vertical="center"/>
    </xf>
    <xf numFmtId="164" fontId="18" fillId="0" borderId="0" xfId="0" applyFont="1" applyBorder="1" applyAlignment="1">
      <alignment horizontal="left"/>
    </xf>
    <xf numFmtId="164" fontId="29" fillId="0" borderId="0" xfId="0" applyFont="1" applyBorder="1" applyAlignment="1">
      <alignment horizontal="right"/>
    </xf>
    <xf numFmtId="164" fontId="18" fillId="0" borderId="0" xfId="0" applyFont="1" applyBorder="1" applyAlignment="1">
      <alignment horizontal="right"/>
    </xf>
    <xf numFmtId="164" fontId="36" fillId="0" borderId="0" xfId="0" applyFont="1" applyBorder="1" applyAlignment="1">
      <alignment horizontal="center" vertical="top" wrapText="1"/>
    </xf>
    <xf numFmtId="164" fontId="36" fillId="0" borderId="0" xfId="0" applyFont="1" applyBorder="1" applyAlignment="1">
      <alignment horizontal="right" vertical="center" wrapText="1"/>
    </xf>
    <xf numFmtId="164" fontId="34" fillId="0" borderId="0" xfId="0" applyFont="1" applyFill="1" applyBorder="1" applyAlignment="1">
      <alignment horizontal="left" wrapText="1"/>
    </xf>
    <xf numFmtId="164" fontId="24" fillId="0" borderId="0" xfId="0" applyFont="1" applyFill="1" applyBorder="1" applyAlignment="1">
      <alignment horizontal="right" vertical="center" wrapText="1"/>
    </xf>
    <xf numFmtId="164" fontId="23" fillId="0" borderId="0" xfId="0" applyFont="1" applyFill="1" applyBorder="1" applyAlignment="1">
      <alignment vertical="center" wrapText="1"/>
    </xf>
    <xf numFmtId="164" fontId="29" fillId="0" borderId="50" xfId="0" applyFont="1" applyFill="1" applyBorder="1" applyAlignment="1">
      <alignment horizontal="center" vertical="center" wrapText="1"/>
    </xf>
    <xf numFmtId="164" fontId="29" fillId="0" borderId="51" xfId="0" applyFont="1" applyFill="1" applyBorder="1" applyAlignment="1">
      <alignment horizontal="center" vertical="center" wrapText="1"/>
    </xf>
    <xf numFmtId="164" fontId="29" fillId="0" borderId="52" xfId="0" applyFont="1" applyFill="1" applyBorder="1" applyAlignment="1">
      <alignment horizontal="center" vertical="center" wrapText="1"/>
    </xf>
    <xf numFmtId="164" fontId="29" fillId="0" borderId="58" xfId="0" applyFont="1" applyFill="1" applyBorder="1" applyAlignment="1">
      <alignment horizontal="center"/>
    </xf>
    <xf numFmtId="164" fontId="29" fillId="0" borderId="60" xfId="0" applyFont="1" applyFill="1" applyBorder="1" applyAlignment="1">
      <alignment horizontal="center"/>
    </xf>
    <xf numFmtId="164" fontId="29" fillId="0" borderId="59" xfId="0" applyFont="1" applyFill="1" applyBorder="1" applyAlignment="1">
      <alignment horizontal="center"/>
    </xf>
    <xf numFmtId="164" fontId="29" fillId="0" borderId="35" xfId="0" applyFont="1" applyFill="1" applyBorder="1" applyAlignment="1">
      <alignment horizontal="center"/>
    </xf>
    <xf numFmtId="164" fontId="29" fillId="0" borderId="28" xfId="0" applyFont="1" applyFill="1" applyBorder="1" applyAlignment="1">
      <alignment horizontal="center"/>
    </xf>
    <xf numFmtId="164" fontId="29" fillId="0" borderId="29" xfId="0" applyFont="1" applyFill="1" applyBorder="1" applyAlignment="1">
      <alignment horizontal="center"/>
    </xf>
    <xf numFmtId="164" fontId="29" fillId="0" borderId="16" xfId="0" applyFont="1" applyFill="1" applyBorder="1" applyAlignment="1">
      <alignment horizontal="center" vertical="center"/>
    </xf>
    <xf numFmtId="164" fontId="24" fillId="0" borderId="12" xfId="0" applyFont="1" applyBorder="1" applyAlignment="1">
      <alignment horizontal="left" vertical="center" wrapText="1"/>
    </xf>
    <xf numFmtId="165" fontId="29" fillId="0" borderId="33" xfId="0" applyNumberFormat="1" applyFont="1" applyFill="1" applyBorder="1" applyAlignment="1">
      <alignment horizontal="center" vertical="center"/>
    </xf>
    <xf numFmtId="165" fontId="24" fillId="0" borderId="0" xfId="0" applyNumberFormat="1" applyFont="1" applyAlignment="1">
      <alignment vertical="center"/>
    </xf>
    <xf numFmtId="164" fontId="29" fillId="0" borderId="61" xfId="0" applyFont="1" applyFill="1" applyBorder="1" applyAlignment="1">
      <alignment horizontal="center" vertical="center"/>
    </xf>
    <xf numFmtId="164" fontId="34" fillId="0" borderId="62" xfId="0" applyFont="1" applyFill="1" applyBorder="1" applyAlignment="1">
      <alignment horizontal="right" vertical="center" wrapText="1"/>
    </xf>
    <xf numFmtId="165" fontId="34" fillId="0" borderId="57" xfId="0" applyNumberFormat="1" applyFont="1" applyFill="1" applyBorder="1" applyAlignment="1">
      <alignment horizontal="center" vertical="center" wrapText="1"/>
    </xf>
    <xf numFmtId="165" fontId="24" fillId="0" borderId="0" xfId="0" applyNumberFormat="1" applyFont="1" applyFill="1" applyAlignment="1">
      <alignment vertical="center"/>
    </xf>
    <xf numFmtId="164" fontId="29" fillId="0" borderId="63" xfId="0" applyFont="1" applyFill="1" applyBorder="1" applyAlignment="1">
      <alignment horizontal="center" vertical="center"/>
    </xf>
    <xf numFmtId="164" fontId="29" fillId="0" borderId="63" xfId="0" applyFont="1" applyFill="1" applyBorder="1" applyAlignment="1">
      <alignment horizontal="left" vertical="center" wrapText="1"/>
    </xf>
    <xf numFmtId="165" fontId="29" fillId="0" borderId="63" xfId="0" applyNumberFormat="1" applyFont="1" applyFill="1" applyBorder="1" applyAlignment="1">
      <alignment horizontal="center" vertical="center" wrapText="1"/>
    </xf>
    <xf numFmtId="164" fontId="34" fillId="0" borderId="58" xfId="0" applyFont="1" applyFill="1" applyBorder="1" applyAlignment="1">
      <alignment horizontal="left" vertical="center"/>
    </xf>
    <xf numFmtId="165" fontId="34" fillId="0" borderId="59" xfId="0" applyNumberFormat="1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vertical="center" wrapText="1"/>
    </xf>
    <xf numFmtId="164" fontId="24" fillId="0" borderId="0" xfId="0" applyFont="1" applyFill="1" applyBorder="1" applyAlignment="1">
      <alignment/>
    </xf>
    <xf numFmtId="164" fontId="24" fillId="0" borderId="0" xfId="0" applyFont="1" applyBorder="1" applyAlignment="1">
      <alignment horizontal="left" vertical="center"/>
    </xf>
    <xf numFmtId="164" fontId="24" fillId="0" borderId="0" xfId="0" applyFont="1" applyBorder="1" applyAlignment="1">
      <alignment vertical="center"/>
    </xf>
    <xf numFmtId="164" fontId="24" fillId="0" borderId="0" xfId="0" applyFont="1" applyBorder="1" applyAlignment="1">
      <alignment horizontal="left"/>
    </xf>
    <xf numFmtId="164" fontId="24" fillId="0" borderId="0" xfId="0" applyFont="1" applyBorder="1" applyAlignment="1">
      <alignment horizontal="center" vertical="center"/>
    </xf>
    <xf numFmtId="164" fontId="41" fillId="0" borderId="0" xfId="0" applyFont="1" applyFill="1" applyAlignment="1">
      <alignment/>
    </xf>
    <xf numFmtId="164" fontId="41" fillId="0" borderId="0" xfId="0" applyFont="1" applyFill="1" applyAlignment="1">
      <alignment vertical="center" wrapText="1"/>
    </xf>
    <xf numFmtId="164" fontId="42" fillId="0" borderId="0" xfId="0" applyFont="1" applyFill="1" applyBorder="1" applyAlignment="1">
      <alignment/>
    </xf>
    <xf numFmtId="164" fontId="42" fillId="0" borderId="0" xfId="0" applyFont="1" applyFill="1" applyAlignment="1">
      <alignment/>
    </xf>
    <xf numFmtId="164" fontId="43" fillId="0" borderId="0" xfId="0" applyFont="1" applyFill="1" applyAlignment="1">
      <alignment/>
    </xf>
    <xf numFmtId="164" fontId="24" fillId="0" borderId="50" xfId="0" applyFont="1" applyFill="1" applyBorder="1" applyAlignment="1">
      <alignment horizontal="center" vertical="center" wrapText="1"/>
    </xf>
    <xf numFmtId="164" fontId="24" fillId="0" borderId="51" xfId="0" applyFont="1" applyFill="1" applyBorder="1" applyAlignment="1">
      <alignment horizontal="center" vertical="center" wrapText="1"/>
    </xf>
    <xf numFmtId="164" fontId="24" fillId="0" borderId="52" xfId="0" applyFont="1" applyFill="1" applyBorder="1" applyAlignment="1">
      <alignment horizontal="center" vertical="center" wrapText="1"/>
    </xf>
    <xf numFmtId="164" fontId="24" fillId="0" borderId="58" xfId="0" applyFont="1" applyFill="1" applyBorder="1" applyAlignment="1">
      <alignment horizontal="center"/>
    </xf>
    <xf numFmtId="164" fontId="24" fillId="0" borderId="60" xfId="0" applyFont="1" applyFill="1" applyBorder="1" applyAlignment="1">
      <alignment horizontal="center"/>
    </xf>
    <xf numFmtId="164" fontId="24" fillId="0" borderId="59" xfId="0" applyFont="1" applyFill="1" applyBorder="1" applyAlignment="1">
      <alignment horizontal="center"/>
    </xf>
    <xf numFmtId="164" fontId="24" fillId="0" borderId="16" xfId="0" applyFont="1" applyBorder="1" applyAlignment="1">
      <alignment horizontal="center" vertical="center"/>
    </xf>
    <xf numFmtId="165" fontId="24" fillId="0" borderId="33" xfId="0" applyNumberFormat="1" applyFont="1" applyBorder="1" applyAlignment="1">
      <alignment horizontal="center" vertical="center"/>
    </xf>
    <xf numFmtId="164" fontId="43" fillId="0" borderId="0" xfId="0" applyFont="1" applyFill="1" applyAlignment="1">
      <alignment vertical="center"/>
    </xf>
    <xf numFmtId="164" fontId="24" fillId="0" borderId="58" xfId="0" applyFont="1" applyFill="1" applyBorder="1" applyAlignment="1">
      <alignment horizontal="center" vertical="center" wrapText="1"/>
    </xf>
    <xf numFmtId="164" fontId="23" fillId="0" borderId="60" xfId="0" applyFont="1" applyFill="1" applyBorder="1" applyAlignment="1">
      <alignment horizontal="right" vertical="center" wrapText="1"/>
    </xf>
    <xf numFmtId="165" fontId="23" fillId="0" borderId="59" xfId="0" applyNumberFormat="1" applyFont="1" applyBorder="1" applyAlignment="1">
      <alignment horizontal="center" vertical="center" wrapText="1"/>
    </xf>
    <xf numFmtId="164" fontId="43" fillId="0" borderId="0" xfId="0" applyFont="1" applyFill="1" applyAlignment="1">
      <alignment vertical="center" wrapText="1"/>
    </xf>
    <xf numFmtId="164" fontId="24" fillId="0" borderId="47" xfId="0" applyFont="1" applyFill="1" applyBorder="1" applyAlignment="1">
      <alignment horizontal="center" vertical="center" wrapText="1"/>
    </xf>
    <xf numFmtId="164" fontId="24" fillId="0" borderId="48" xfId="0" applyFont="1" applyFill="1" applyBorder="1" applyAlignment="1">
      <alignment horizontal="left" vertical="center" wrapText="1"/>
    </xf>
    <xf numFmtId="165" fontId="24" fillId="0" borderId="49" xfId="0" applyNumberFormat="1" applyFont="1" applyFill="1" applyBorder="1" applyAlignment="1">
      <alignment horizontal="center" vertical="center" wrapText="1"/>
    </xf>
    <xf numFmtId="164" fontId="24" fillId="0" borderId="25" xfId="0" applyFont="1" applyFill="1" applyBorder="1" applyAlignment="1">
      <alignment horizontal="left" vertical="center" wrapText="1"/>
    </xf>
    <xf numFmtId="165" fontId="24" fillId="0" borderId="56" xfId="0" applyNumberFormat="1" applyFont="1" applyFill="1" applyBorder="1" applyAlignment="1">
      <alignment horizontal="center" vertical="center" wrapText="1"/>
    </xf>
    <xf numFmtId="164" fontId="24" fillId="0" borderId="64" xfId="0" applyFont="1" applyFill="1" applyBorder="1" applyAlignment="1">
      <alignment horizontal="left" vertical="center" wrapText="1"/>
    </xf>
    <xf numFmtId="164" fontId="23" fillId="0" borderId="30" xfId="0" applyFont="1" applyFill="1" applyBorder="1" applyAlignment="1">
      <alignment horizontal="right" vertical="center" wrapText="1"/>
    </xf>
    <xf numFmtId="165" fontId="23" fillId="0" borderId="29" xfId="0" applyNumberFormat="1" applyFont="1" applyFill="1" applyBorder="1" applyAlignment="1">
      <alignment horizontal="center" vertical="center" wrapText="1"/>
    </xf>
    <xf numFmtId="164" fontId="24" fillId="0" borderId="16" xfId="0" applyFont="1" applyFill="1" applyBorder="1" applyAlignment="1">
      <alignment horizontal="left" vertical="center" wrapText="1"/>
    </xf>
    <xf numFmtId="165" fontId="24" fillId="0" borderId="33" xfId="0" applyNumberFormat="1" applyFont="1" applyFill="1" applyBorder="1" applyAlignment="1">
      <alignment horizontal="center" vertical="center" wrapText="1"/>
    </xf>
    <xf numFmtId="164" fontId="23" fillId="0" borderId="16" xfId="0" applyFont="1" applyFill="1" applyBorder="1" applyAlignment="1">
      <alignment horizontal="right" vertical="center" wrapText="1"/>
    </xf>
    <xf numFmtId="165" fontId="23" fillId="0" borderId="33" xfId="0" applyNumberFormat="1" applyFont="1" applyFill="1" applyBorder="1" applyAlignment="1">
      <alignment horizontal="center" vertical="center" wrapText="1"/>
    </xf>
    <xf numFmtId="165" fontId="24" fillId="0" borderId="57" xfId="0" applyNumberFormat="1" applyFont="1" applyFill="1" applyBorder="1" applyAlignment="1">
      <alignment horizontal="center" vertical="center" wrapText="1"/>
    </xf>
    <xf numFmtId="164" fontId="24" fillId="0" borderId="65" xfId="0" applyFont="1" applyFill="1" applyBorder="1" applyAlignment="1">
      <alignment vertical="center" wrapText="1"/>
    </xf>
    <xf numFmtId="164" fontId="24" fillId="0" borderId="15" xfId="0" applyFont="1" applyFill="1" applyBorder="1" applyAlignment="1">
      <alignment vertical="center" wrapText="1"/>
    </xf>
    <xf numFmtId="165" fontId="43" fillId="0" borderId="0" xfId="0" applyNumberFormat="1" applyFont="1" applyFill="1" applyAlignment="1">
      <alignment vertical="center" wrapText="1"/>
    </xf>
    <xf numFmtId="164" fontId="24" fillId="0" borderId="39" xfId="0" applyFont="1" applyFill="1" applyBorder="1" applyAlignment="1">
      <alignment vertical="center" wrapText="1"/>
    </xf>
    <xf numFmtId="164" fontId="24" fillId="0" borderId="66" xfId="0" applyFont="1" applyFill="1" applyBorder="1" applyAlignment="1">
      <alignment vertical="center" wrapText="1"/>
    </xf>
    <xf numFmtId="165" fontId="24" fillId="0" borderId="38" xfId="0" applyNumberFormat="1" applyFont="1" applyFill="1" applyBorder="1" applyAlignment="1">
      <alignment horizontal="center" vertical="center" wrapText="1"/>
    </xf>
    <xf numFmtId="164" fontId="23" fillId="0" borderId="58" xfId="0" applyFont="1" applyFill="1" applyBorder="1" applyAlignment="1">
      <alignment horizontal="right" vertical="center" wrapText="1"/>
    </xf>
    <xf numFmtId="165" fontId="23" fillId="0" borderId="54" xfId="0" applyNumberFormat="1" applyFont="1" applyBorder="1" applyAlignment="1">
      <alignment horizontal="center" vertical="center" wrapText="1"/>
    </xf>
    <xf numFmtId="165" fontId="24" fillId="0" borderId="0" xfId="0" applyNumberFormat="1" applyFont="1" applyAlignment="1">
      <alignment vertical="center" wrapText="1"/>
    </xf>
    <xf numFmtId="164" fontId="43" fillId="0" borderId="0" xfId="0" applyFont="1" applyFill="1" applyAlignment="1">
      <alignment horizontal="center" vertical="center" wrapText="1"/>
    </xf>
    <xf numFmtId="165" fontId="24" fillId="0" borderId="0" xfId="0" applyNumberFormat="1" applyFont="1" applyAlignment="1">
      <alignment/>
    </xf>
    <xf numFmtId="164" fontId="43" fillId="0" borderId="0" xfId="0" applyFont="1" applyFill="1" applyAlignment="1">
      <alignment horizontal="center"/>
    </xf>
    <xf numFmtId="164" fontId="24" fillId="0" borderId="0" xfId="0" applyFont="1" applyFill="1" applyBorder="1" applyAlignment="1">
      <alignment horizontal="left" vertical="center"/>
    </xf>
    <xf numFmtId="164" fontId="24" fillId="0" borderId="0" xfId="0" applyFont="1" applyFill="1" applyBorder="1" applyAlignment="1">
      <alignment horizontal="left"/>
    </xf>
    <xf numFmtId="164" fontId="24" fillId="0" borderId="0" xfId="0" applyFont="1" applyFill="1" applyBorder="1" applyAlignment="1">
      <alignment vertical="center"/>
    </xf>
    <xf numFmtId="165" fontId="43" fillId="0" borderId="0" xfId="0" applyNumberFormat="1" applyFont="1" applyFill="1" applyAlignment="1">
      <alignment vertic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P60"/>
  <sheetViews>
    <sheetView tabSelected="1" zoomScale="75" zoomScaleNormal="75" zoomScaleSheetLayoutView="100" workbookViewId="0" topLeftCell="A1">
      <selection activeCell="A7" sqref="A7"/>
    </sheetView>
  </sheetViews>
  <sheetFormatPr defaultColWidth="9.140625" defaultRowHeight="12.75"/>
  <cols>
    <col min="1" max="1" width="5.00390625" style="1" customWidth="1"/>
    <col min="2" max="2" width="9.7109375" style="1" customWidth="1"/>
    <col min="3" max="3" width="35.57421875" style="1" customWidth="1"/>
    <col min="4" max="4" width="6.140625" style="1" customWidth="1"/>
    <col min="5" max="5" width="13.00390625" style="1" customWidth="1"/>
    <col min="6" max="6" width="6.7109375" style="1" customWidth="1"/>
    <col min="7" max="7" width="8.00390625" style="1" customWidth="1"/>
    <col min="8" max="8" width="6.8515625" style="2" customWidth="1"/>
    <col min="9" max="9" width="7.28125" style="2" customWidth="1"/>
    <col min="10" max="10" width="6.28125" style="1" customWidth="1"/>
    <col min="11" max="11" width="7.28125" style="1" customWidth="1"/>
    <col min="12" max="12" width="7.140625" style="1" customWidth="1"/>
    <col min="13" max="13" width="7.7109375" style="2" customWidth="1"/>
    <col min="14" max="14" width="9.8515625" style="2" customWidth="1"/>
    <col min="15" max="15" width="8.57421875" style="1" customWidth="1"/>
    <col min="16" max="16" width="8.8515625" style="1" customWidth="1"/>
    <col min="17" max="17" width="9.57421875" style="3" customWidth="1"/>
    <col min="18" max="50" width="9.140625" style="3" customWidth="1"/>
    <col min="51" max="16384" width="9.140625" style="4" customWidth="1"/>
  </cols>
  <sheetData>
    <row r="1" spans="1:16" ht="1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36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3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1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s="10" customFormat="1" ht="17.25" customHeight="1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10" customFormat="1" ht="17.25" customHeight="1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0" customFormat="1" ht="17.25" customHeight="1">
      <c r="A7" s="11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s="10" customFormat="1" ht="17.25" customHeight="1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s="10" customFormat="1" ht="17.25" customHeight="1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s="10" customFormat="1" ht="17.25" customHeight="1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 t="s">
        <v>9</v>
      </c>
      <c r="N10" s="14"/>
      <c r="O10" s="15">
        <f>P54</f>
        <v>0</v>
      </c>
      <c r="P10" s="16" t="s">
        <v>10</v>
      </c>
    </row>
    <row r="11" spans="1:16" s="10" customFormat="1" ht="17.25" customHeight="1">
      <c r="A11" s="17"/>
      <c r="B11" s="17"/>
      <c r="C11" s="17"/>
      <c r="D11" s="17"/>
      <c r="E11" s="17"/>
      <c r="F11" s="17"/>
      <c r="G11" s="17"/>
      <c r="H11" s="17"/>
      <c r="I11" s="18" t="s">
        <v>11</v>
      </c>
      <c r="J11" s="18"/>
      <c r="K11" s="18"/>
      <c r="L11" s="18"/>
      <c r="M11" s="18"/>
      <c r="N11" s="18"/>
      <c r="O11" s="18"/>
      <c r="P11" s="18"/>
    </row>
    <row r="12" spans="1:16" ht="22.5" customHeight="1">
      <c r="A12" s="19" t="s">
        <v>12</v>
      </c>
      <c r="B12" s="19" t="s">
        <v>13</v>
      </c>
      <c r="C12" s="20" t="s">
        <v>14</v>
      </c>
      <c r="D12" s="19" t="s">
        <v>15</v>
      </c>
      <c r="E12" s="21" t="s">
        <v>16</v>
      </c>
      <c r="F12" s="22" t="s">
        <v>17</v>
      </c>
      <c r="G12" s="22"/>
      <c r="H12" s="22"/>
      <c r="I12" s="22"/>
      <c r="J12" s="22"/>
      <c r="K12" s="22"/>
      <c r="L12" s="23" t="s">
        <v>18</v>
      </c>
      <c r="M12" s="23"/>
      <c r="N12" s="23"/>
      <c r="O12" s="23"/>
      <c r="P12" s="23"/>
    </row>
    <row r="13" spans="1:16" ht="69.75" customHeight="1">
      <c r="A13" s="19"/>
      <c r="B13" s="19"/>
      <c r="C13" s="20"/>
      <c r="D13" s="19"/>
      <c r="E13" s="21"/>
      <c r="F13" s="24" t="s">
        <v>19</v>
      </c>
      <c r="G13" s="19" t="s">
        <v>20</v>
      </c>
      <c r="H13" s="19" t="s">
        <v>21</v>
      </c>
      <c r="I13" s="19" t="s">
        <v>22</v>
      </c>
      <c r="J13" s="19" t="s">
        <v>23</v>
      </c>
      <c r="K13" s="25" t="s">
        <v>24</v>
      </c>
      <c r="L13" s="26" t="s">
        <v>25</v>
      </c>
      <c r="M13" s="19" t="s">
        <v>26</v>
      </c>
      <c r="N13" s="19" t="s">
        <v>27</v>
      </c>
      <c r="O13" s="19" t="s">
        <v>28</v>
      </c>
      <c r="P13" s="19" t="s">
        <v>29</v>
      </c>
    </row>
    <row r="14" spans="1:16" ht="15.75" customHeight="1">
      <c r="A14" s="27">
        <v>1</v>
      </c>
      <c r="B14" s="27">
        <v>2</v>
      </c>
      <c r="C14" s="28"/>
      <c r="D14" s="27">
        <v>4</v>
      </c>
      <c r="E14" s="29">
        <v>5</v>
      </c>
      <c r="F14" s="30">
        <v>6</v>
      </c>
      <c r="G14" s="27">
        <v>7</v>
      </c>
      <c r="H14" s="27">
        <v>8</v>
      </c>
      <c r="I14" s="27">
        <v>9</v>
      </c>
      <c r="J14" s="27">
        <v>10</v>
      </c>
      <c r="K14" s="31">
        <v>11</v>
      </c>
      <c r="L14" s="32">
        <v>12</v>
      </c>
      <c r="M14" s="27">
        <v>13</v>
      </c>
      <c r="N14" s="27">
        <v>14</v>
      </c>
      <c r="O14" s="27">
        <v>15</v>
      </c>
      <c r="P14" s="27">
        <v>16</v>
      </c>
    </row>
    <row r="15" spans="1:16" ht="17.25" customHeight="1">
      <c r="A15" s="33"/>
      <c r="B15" s="33"/>
      <c r="C15" s="34"/>
      <c r="D15" s="33"/>
      <c r="E15" s="34"/>
      <c r="F15" s="35"/>
      <c r="G15" s="33"/>
      <c r="H15" s="33"/>
      <c r="I15" s="33"/>
      <c r="J15" s="33"/>
      <c r="K15" s="36"/>
      <c r="L15" s="37"/>
      <c r="M15" s="37"/>
      <c r="N15" s="37"/>
      <c r="O15" s="37"/>
      <c r="P15" s="37"/>
    </row>
    <row r="16" spans="1:16" s="44" customFormat="1" ht="17.25" customHeight="1">
      <c r="A16" s="38">
        <v>1</v>
      </c>
      <c r="B16" s="38" t="s">
        <v>30</v>
      </c>
      <c r="C16" s="38" t="s">
        <v>31</v>
      </c>
      <c r="D16" s="38"/>
      <c r="E16" s="39"/>
      <c r="F16" s="40"/>
      <c r="G16" s="41"/>
      <c r="H16" s="38"/>
      <c r="I16" s="38"/>
      <c r="J16" s="38"/>
      <c r="K16" s="42"/>
      <c r="L16" s="43"/>
      <c r="M16" s="43"/>
      <c r="N16" s="43"/>
      <c r="O16" s="43"/>
      <c r="P16" s="43"/>
    </row>
    <row r="17" spans="1:16" s="44" customFormat="1" ht="17.25" customHeight="1">
      <c r="A17" s="45">
        <v>1</v>
      </c>
      <c r="B17" s="46" t="s">
        <v>32</v>
      </c>
      <c r="C17" s="47" t="s">
        <v>33</v>
      </c>
      <c r="D17" s="48" t="s">
        <v>34</v>
      </c>
      <c r="E17" s="49">
        <v>3</v>
      </c>
      <c r="F17" s="50"/>
      <c r="G17" s="51"/>
      <c r="H17" s="51"/>
      <c r="I17" s="51"/>
      <c r="J17" s="51"/>
      <c r="K17" s="52">
        <f aca="true" t="shared" si="0" ref="K17:K25">ROUND(J17+I17+H17,2)</f>
        <v>0</v>
      </c>
      <c r="L17" s="50"/>
      <c r="M17" s="51">
        <f aca="true" t="shared" si="1" ref="M17:M27">ROUND(H17*E17,2)</f>
        <v>0</v>
      </c>
      <c r="N17" s="51">
        <f aca="true" t="shared" si="2" ref="N17:N25">ROUND(I17*E17,2)</f>
        <v>0</v>
      </c>
      <c r="O17" s="51">
        <f aca="true" t="shared" si="3" ref="O17:O27">ROUND(J17*E17,2)</f>
        <v>0</v>
      </c>
      <c r="P17" s="51">
        <f aca="true" t="shared" si="4" ref="P17:P27">ROUND(SUM(M17:O17),2)</f>
        <v>0</v>
      </c>
    </row>
    <row r="18" spans="1:16" s="44" customFormat="1" ht="17.25" customHeight="1">
      <c r="A18" s="45">
        <v>2</v>
      </c>
      <c r="B18" s="46" t="s">
        <v>32</v>
      </c>
      <c r="C18" s="47" t="s">
        <v>35</v>
      </c>
      <c r="D18" s="48" t="s">
        <v>34</v>
      </c>
      <c r="E18" s="49">
        <v>7</v>
      </c>
      <c r="F18" s="50"/>
      <c r="G18" s="51"/>
      <c r="H18" s="51"/>
      <c r="I18" s="51"/>
      <c r="J18" s="51"/>
      <c r="K18" s="52">
        <f t="shared" si="0"/>
        <v>0</v>
      </c>
      <c r="L18" s="50"/>
      <c r="M18" s="51">
        <f t="shared" si="1"/>
        <v>0</v>
      </c>
      <c r="N18" s="51">
        <f t="shared" si="2"/>
        <v>0</v>
      </c>
      <c r="O18" s="51">
        <f t="shared" si="3"/>
        <v>0</v>
      </c>
      <c r="P18" s="51">
        <f t="shared" si="4"/>
        <v>0</v>
      </c>
    </row>
    <row r="19" spans="1:16" s="44" customFormat="1" ht="17.25" customHeight="1">
      <c r="A19" s="45">
        <v>3</v>
      </c>
      <c r="B19" s="46" t="s">
        <v>36</v>
      </c>
      <c r="C19" s="47" t="s">
        <v>37</v>
      </c>
      <c r="D19" s="48" t="s">
        <v>38</v>
      </c>
      <c r="E19" s="49">
        <v>18</v>
      </c>
      <c r="F19" s="50"/>
      <c r="G19" s="51"/>
      <c r="H19" s="51"/>
      <c r="I19" s="51"/>
      <c r="J19" s="51"/>
      <c r="K19" s="52">
        <f t="shared" si="0"/>
        <v>0</v>
      </c>
      <c r="L19" s="50"/>
      <c r="M19" s="51">
        <f t="shared" si="1"/>
        <v>0</v>
      </c>
      <c r="N19" s="51">
        <f t="shared" si="2"/>
        <v>0</v>
      </c>
      <c r="O19" s="51">
        <f t="shared" si="3"/>
        <v>0</v>
      </c>
      <c r="P19" s="51">
        <f t="shared" si="4"/>
        <v>0</v>
      </c>
    </row>
    <row r="20" spans="1:16" s="44" customFormat="1" ht="17.25" customHeight="1">
      <c r="A20" s="45">
        <v>4</v>
      </c>
      <c r="B20" s="46" t="s">
        <v>39</v>
      </c>
      <c r="C20" s="47" t="s">
        <v>40</v>
      </c>
      <c r="D20" s="48" t="s">
        <v>41</v>
      </c>
      <c r="E20" s="49">
        <v>0.9</v>
      </c>
      <c r="F20" s="50"/>
      <c r="G20" s="51"/>
      <c r="H20" s="51"/>
      <c r="I20" s="51"/>
      <c r="J20" s="51"/>
      <c r="K20" s="52">
        <f t="shared" si="0"/>
        <v>0</v>
      </c>
      <c r="L20" s="50"/>
      <c r="M20" s="51">
        <f t="shared" si="1"/>
        <v>0</v>
      </c>
      <c r="N20" s="51">
        <f t="shared" si="2"/>
        <v>0</v>
      </c>
      <c r="O20" s="51">
        <f t="shared" si="3"/>
        <v>0</v>
      </c>
      <c r="P20" s="51">
        <f t="shared" si="4"/>
        <v>0</v>
      </c>
    </row>
    <row r="21" spans="1:16" s="44" customFormat="1" ht="17.25" customHeight="1">
      <c r="A21" s="45">
        <v>5</v>
      </c>
      <c r="B21" s="46" t="s">
        <v>39</v>
      </c>
      <c r="C21" s="47" t="s">
        <v>42</v>
      </c>
      <c r="D21" s="48" t="s">
        <v>41</v>
      </c>
      <c r="E21" s="49">
        <v>0.9</v>
      </c>
      <c r="F21" s="50"/>
      <c r="G21" s="51"/>
      <c r="H21" s="51"/>
      <c r="I21" s="51"/>
      <c r="J21" s="51"/>
      <c r="K21" s="52">
        <f t="shared" si="0"/>
        <v>0</v>
      </c>
      <c r="L21" s="50"/>
      <c r="M21" s="51">
        <f t="shared" si="1"/>
        <v>0</v>
      </c>
      <c r="N21" s="51">
        <f t="shared" si="2"/>
        <v>0</v>
      </c>
      <c r="O21" s="51">
        <f t="shared" si="3"/>
        <v>0</v>
      </c>
      <c r="P21" s="51">
        <f t="shared" si="4"/>
        <v>0</v>
      </c>
    </row>
    <row r="22" spans="1:16" s="44" customFormat="1" ht="17.25" customHeight="1">
      <c r="A22" s="45">
        <v>6</v>
      </c>
      <c r="B22" s="46" t="s">
        <v>43</v>
      </c>
      <c r="C22" s="47" t="s">
        <v>44</v>
      </c>
      <c r="D22" s="48" t="s">
        <v>38</v>
      </c>
      <c r="E22" s="49">
        <v>7.8</v>
      </c>
      <c r="F22" s="50"/>
      <c r="G22" s="51"/>
      <c r="H22" s="51"/>
      <c r="I22" s="51"/>
      <c r="J22" s="51"/>
      <c r="K22" s="52">
        <f t="shared" si="0"/>
        <v>0</v>
      </c>
      <c r="L22" s="50"/>
      <c r="M22" s="51">
        <f t="shared" si="1"/>
        <v>0</v>
      </c>
      <c r="N22" s="51">
        <f t="shared" si="2"/>
        <v>0</v>
      </c>
      <c r="O22" s="51">
        <f t="shared" si="3"/>
        <v>0</v>
      </c>
      <c r="P22" s="51">
        <f t="shared" si="4"/>
        <v>0</v>
      </c>
    </row>
    <row r="23" spans="1:16" s="44" customFormat="1" ht="30.75" customHeight="1">
      <c r="A23" s="45">
        <v>7</v>
      </c>
      <c r="B23" s="46" t="s">
        <v>45</v>
      </c>
      <c r="C23" s="47" t="s">
        <v>46</v>
      </c>
      <c r="D23" s="48" t="s">
        <v>34</v>
      </c>
      <c r="E23" s="49">
        <v>14</v>
      </c>
      <c r="F23" s="50"/>
      <c r="G23" s="51"/>
      <c r="H23" s="51"/>
      <c r="I23" s="51"/>
      <c r="J23" s="51"/>
      <c r="K23" s="52">
        <f t="shared" si="0"/>
        <v>0</v>
      </c>
      <c r="L23" s="50"/>
      <c r="M23" s="51">
        <f t="shared" si="1"/>
        <v>0</v>
      </c>
      <c r="N23" s="51">
        <f t="shared" si="2"/>
        <v>0</v>
      </c>
      <c r="O23" s="51">
        <f t="shared" si="3"/>
        <v>0</v>
      </c>
      <c r="P23" s="51">
        <f t="shared" si="4"/>
        <v>0</v>
      </c>
    </row>
    <row r="24" spans="1:16" s="44" customFormat="1" ht="18.75" customHeight="1">
      <c r="A24" s="45">
        <v>8</v>
      </c>
      <c r="B24" s="46" t="s">
        <v>47</v>
      </c>
      <c r="C24" s="47" t="s">
        <v>48</v>
      </c>
      <c r="D24" s="48" t="s">
        <v>38</v>
      </c>
      <c r="E24" s="49">
        <v>2.5</v>
      </c>
      <c r="F24" s="50"/>
      <c r="G24" s="51"/>
      <c r="H24" s="51"/>
      <c r="I24" s="51"/>
      <c r="J24" s="51"/>
      <c r="K24" s="52">
        <f t="shared" si="0"/>
        <v>0</v>
      </c>
      <c r="L24" s="50"/>
      <c r="M24" s="51">
        <f t="shared" si="1"/>
        <v>0</v>
      </c>
      <c r="N24" s="51">
        <f t="shared" si="2"/>
        <v>0</v>
      </c>
      <c r="O24" s="51">
        <f t="shared" si="3"/>
        <v>0</v>
      </c>
      <c r="P24" s="51">
        <f t="shared" si="4"/>
        <v>0</v>
      </c>
    </row>
    <row r="25" spans="1:16" s="44" customFormat="1" ht="18.75" customHeight="1">
      <c r="A25" s="45">
        <v>9</v>
      </c>
      <c r="B25" s="46" t="s">
        <v>49</v>
      </c>
      <c r="C25" s="47" t="s">
        <v>50</v>
      </c>
      <c r="D25" s="48" t="s">
        <v>38</v>
      </c>
      <c r="E25" s="49">
        <v>10</v>
      </c>
      <c r="F25" s="50"/>
      <c r="G25" s="51"/>
      <c r="H25" s="51"/>
      <c r="I25" s="51"/>
      <c r="J25" s="51"/>
      <c r="K25" s="52">
        <f t="shared" si="0"/>
        <v>0</v>
      </c>
      <c r="L25" s="50"/>
      <c r="M25" s="51">
        <f t="shared" si="1"/>
        <v>0</v>
      </c>
      <c r="N25" s="51">
        <f t="shared" si="2"/>
        <v>0</v>
      </c>
      <c r="O25" s="51">
        <f t="shared" si="3"/>
        <v>0</v>
      </c>
      <c r="P25" s="51">
        <f t="shared" si="4"/>
        <v>0</v>
      </c>
    </row>
    <row r="26" spans="1:16" s="56" customFormat="1" ht="33" customHeight="1">
      <c r="A26" s="45">
        <v>10</v>
      </c>
      <c r="B26" s="48" t="s">
        <v>51</v>
      </c>
      <c r="C26" s="53" t="s">
        <v>52</v>
      </c>
      <c r="D26" s="48" t="s">
        <v>41</v>
      </c>
      <c r="E26" s="49">
        <v>4.1</v>
      </c>
      <c r="F26" s="54"/>
      <c r="G26" s="51"/>
      <c r="H26" s="51"/>
      <c r="I26" s="51"/>
      <c r="J26" s="51"/>
      <c r="K26" s="52">
        <f>ROUND(SUM(H26:J26),2)</f>
        <v>0</v>
      </c>
      <c r="L26" s="50"/>
      <c r="M26" s="55">
        <f t="shared" si="1"/>
        <v>0</v>
      </c>
      <c r="N26" s="55">
        <f>ROUND(I26*E26,2)</f>
        <v>0</v>
      </c>
      <c r="O26" s="55">
        <f t="shared" si="3"/>
        <v>0</v>
      </c>
      <c r="P26" s="51">
        <f t="shared" si="4"/>
        <v>0</v>
      </c>
    </row>
    <row r="27" spans="1:16" s="56" customFormat="1" ht="33" customHeight="1">
      <c r="A27" s="45">
        <v>11</v>
      </c>
      <c r="B27" s="48" t="s">
        <v>53</v>
      </c>
      <c r="C27" s="53" t="s">
        <v>54</v>
      </c>
      <c r="D27" s="48" t="s">
        <v>55</v>
      </c>
      <c r="E27" s="49">
        <v>0.5</v>
      </c>
      <c r="F27" s="54"/>
      <c r="G27" s="51"/>
      <c r="H27" s="51"/>
      <c r="I27" s="51"/>
      <c r="J27" s="51"/>
      <c r="K27" s="52">
        <f>ROUND(SUM(H27:J27),2)</f>
        <v>0</v>
      </c>
      <c r="L27" s="50"/>
      <c r="M27" s="55">
        <f t="shared" si="1"/>
        <v>0</v>
      </c>
      <c r="N27" s="55">
        <f>ROUND(I27*E27,2)</f>
        <v>0</v>
      </c>
      <c r="O27" s="55">
        <f t="shared" si="3"/>
        <v>0</v>
      </c>
      <c r="P27" s="51">
        <f t="shared" si="4"/>
        <v>0</v>
      </c>
    </row>
    <row r="28" spans="1:16" s="44" customFormat="1" ht="19.5" customHeight="1">
      <c r="A28" s="38">
        <v>2</v>
      </c>
      <c r="B28" s="38" t="s">
        <v>56</v>
      </c>
      <c r="C28" s="38" t="s">
        <v>57</v>
      </c>
      <c r="D28" s="38"/>
      <c r="E28" s="39"/>
      <c r="F28" s="40"/>
      <c r="G28" s="51"/>
      <c r="H28" s="38"/>
      <c r="I28" s="38"/>
      <c r="J28" s="38"/>
      <c r="K28" s="42"/>
      <c r="L28" s="43"/>
      <c r="M28" s="43"/>
      <c r="N28" s="43"/>
      <c r="O28" s="43"/>
      <c r="P28" s="43"/>
    </row>
    <row r="29" spans="1:16" s="44" customFormat="1" ht="31.5" customHeight="1">
      <c r="A29" s="45">
        <v>1</v>
      </c>
      <c r="B29" s="46" t="s">
        <v>58</v>
      </c>
      <c r="C29" s="47" t="s">
        <v>59</v>
      </c>
      <c r="D29" s="48" t="s">
        <v>41</v>
      </c>
      <c r="E29" s="49">
        <v>2.5</v>
      </c>
      <c r="F29" s="50"/>
      <c r="G29" s="51"/>
      <c r="H29" s="51"/>
      <c r="I29" s="51"/>
      <c r="J29" s="51"/>
      <c r="K29" s="52">
        <f>ROUND(J29+I29+H29,2)</f>
        <v>0</v>
      </c>
      <c r="L29" s="50"/>
      <c r="M29" s="51">
        <f aca="true" t="shared" si="5" ref="M29:M39">ROUND(H29*E29,2)</f>
        <v>0</v>
      </c>
      <c r="N29" s="51">
        <v>0</v>
      </c>
      <c r="O29" s="51">
        <f aca="true" t="shared" si="6" ref="O29:O39">ROUND(J29*E29,2)</f>
        <v>0</v>
      </c>
      <c r="P29" s="51">
        <f aca="true" t="shared" si="7" ref="P29:P39">ROUND(SUM(M29:O29),2)</f>
        <v>0</v>
      </c>
    </row>
    <row r="30" spans="1:16" s="44" customFormat="1" ht="31.5" customHeight="1">
      <c r="A30" s="45">
        <v>2</v>
      </c>
      <c r="B30" s="57" t="s">
        <v>60</v>
      </c>
      <c r="C30" s="53" t="s">
        <v>61</v>
      </c>
      <c r="D30" s="48" t="s">
        <v>62</v>
      </c>
      <c r="E30" s="49">
        <v>0.7</v>
      </c>
      <c r="F30" s="50"/>
      <c r="G30" s="51"/>
      <c r="H30" s="51"/>
      <c r="I30" s="51"/>
      <c r="J30" s="51"/>
      <c r="K30" s="52">
        <f>ROUND(J30+I30+H30,2)</f>
        <v>0</v>
      </c>
      <c r="L30" s="50"/>
      <c r="M30" s="51">
        <f t="shared" si="5"/>
        <v>0</v>
      </c>
      <c r="N30" s="51">
        <f aca="true" t="shared" si="8" ref="N30:N39">ROUND(I30*E30,2)</f>
        <v>0</v>
      </c>
      <c r="O30" s="51">
        <f t="shared" si="6"/>
        <v>0</v>
      </c>
      <c r="P30" s="51">
        <f t="shared" si="7"/>
        <v>0</v>
      </c>
    </row>
    <row r="31" spans="1:16" s="44" customFormat="1" ht="47.25" customHeight="1">
      <c r="A31" s="45">
        <v>3</v>
      </c>
      <c r="B31" s="57" t="s">
        <v>63</v>
      </c>
      <c r="C31" s="58" t="s">
        <v>64</v>
      </c>
      <c r="D31" s="48" t="s">
        <v>41</v>
      </c>
      <c r="E31" s="49">
        <v>0.55</v>
      </c>
      <c r="F31" s="50"/>
      <c r="G31" s="51"/>
      <c r="H31" s="51"/>
      <c r="I31" s="51"/>
      <c r="J31" s="51"/>
      <c r="K31" s="52">
        <f>ROUND(SUM(H31:J31),2)</f>
        <v>0</v>
      </c>
      <c r="L31" s="50"/>
      <c r="M31" s="51">
        <f t="shared" si="5"/>
        <v>0</v>
      </c>
      <c r="N31" s="51">
        <f t="shared" si="8"/>
        <v>0</v>
      </c>
      <c r="O31" s="51">
        <f t="shared" si="6"/>
        <v>0</v>
      </c>
      <c r="P31" s="51">
        <f t="shared" si="7"/>
        <v>0</v>
      </c>
    </row>
    <row r="32" spans="1:16" s="44" customFormat="1" ht="47.25" customHeight="1">
      <c r="A32" s="45">
        <v>4</v>
      </c>
      <c r="B32" s="57" t="s">
        <v>65</v>
      </c>
      <c r="C32" s="58" t="s">
        <v>66</v>
      </c>
      <c r="D32" s="48" t="s">
        <v>41</v>
      </c>
      <c r="E32" s="49">
        <v>0.45</v>
      </c>
      <c r="F32" s="50"/>
      <c r="G32" s="51"/>
      <c r="H32" s="51"/>
      <c r="I32" s="51"/>
      <c r="J32" s="51"/>
      <c r="K32" s="52">
        <f>ROUND(SUM(H32:J32),2)</f>
        <v>0</v>
      </c>
      <c r="L32" s="50"/>
      <c r="M32" s="51">
        <f t="shared" si="5"/>
        <v>0</v>
      </c>
      <c r="N32" s="51">
        <f t="shared" si="8"/>
        <v>0</v>
      </c>
      <c r="O32" s="51">
        <f t="shared" si="6"/>
        <v>0</v>
      </c>
      <c r="P32" s="51">
        <f t="shared" si="7"/>
        <v>0</v>
      </c>
    </row>
    <row r="33" spans="1:16" s="44" customFormat="1" ht="47.25" customHeight="1">
      <c r="A33" s="45">
        <v>5</v>
      </c>
      <c r="B33" s="48" t="s">
        <v>67</v>
      </c>
      <c r="C33" s="53" t="s">
        <v>68</v>
      </c>
      <c r="D33" s="48" t="s">
        <v>69</v>
      </c>
      <c r="E33" s="59">
        <v>56</v>
      </c>
      <c r="F33" s="54"/>
      <c r="G33" s="51"/>
      <c r="H33" s="51"/>
      <c r="I33" s="51"/>
      <c r="J33" s="51"/>
      <c r="K33" s="52">
        <f>SUM(H33:J33)</f>
        <v>0</v>
      </c>
      <c r="L33" s="50"/>
      <c r="M33" s="51">
        <f t="shared" si="5"/>
        <v>0</v>
      </c>
      <c r="N33" s="51">
        <f t="shared" si="8"/>
        <v>0</v>
      </c>
      <c r="O33" s="51">
        <f t="shared" si="6"/>
        <v>0</v>
      </c>
      <c r="P33" s="51">
        <f t="shared" si="7"/>
        <v>0</v>
      </c>
    </row>
    <row r="34" spans="1:16" s="44" customFormat="1" ht="22.5" customHeight="1">
      <c r="A34" s="45">
        <v>6</v>
      </c>
      <c r="B34" s="46" t="s">
        <v>70</v>
      </c>
      <c r="C34" s="47" t="s">
        <v>71</v>
      </c>
      <c r="D34" s="48" t="s">
        <v>41</v>
      </c>
      <c r="E34" s="60">
        <v>0.9</v>
      </c>
      <c r="F34" s="50"/>
      <c r="G34" s="51"/>
      <c r="H34" s="51"/>
      <c r="I34" s="51"/>
      <c r="J34" s="51"/>
      <c r="K34" s="52">
        <f>ROUND(J34+I34+H34,2)</f>
        <v>0</v>
      </c>
      <c r="L34" s="50"/>
      <c r="M34" s="51">
        <f t="shared" si="5"/>
        <v>0</v>
      </c>
      <c r="N34" s="51">
        <f t="shared" si="8"/>
        <v>0</v>
      </c>
      <c r="O34" s="51">
        <f t="shared" si="6"/>
        <v>0</v>
      </c>
      <c r="P34" s="51">
        <f t="shared" si="7"/>
        <v>0</v>
      </c>
    </row>
    <row r="35" spans="1:16" s="44" customFormat="1" ht="31.5" customHeight="1">
      <c r="A35" s="45">
        <v>7</v>
      </c>
      <c r="B35" s="48" t="s">
        <v>72</v>
      </c>
      <c r="C35" s="53" t="s">
        <v>73</v>
      </c>
      <c r="D35" s="48" t="s">
        <v>41</v>
      </c>
      <c r="E35" s="59">
        <v>0.8</v>
      </c>
      <c r="F35" s="54"/>
      <c r="G35" s="51"/>
      <c r="H35" s="51"/>
      <c r="I35" s="51"/>
      <c r="J35" s="51"/>
      <c r="K35" s="52">
        <f>SUM(H35:J35)</f>
        <v>0</v>
      </c>
      <c r="L35" s="50"/>
      <c r="M35" s="51">
        <f t="shared" si="5"/>
        <v>0</v>
      </c>
      <c r="N35" s="51">
        <f t="shared" si="8"/>
        <v>0</v>
      </c>
      <c r="O35" s="51">
        <f t="shared" si="6"/>
        <v>0</v>
      </c>
      <c r="P35" s="51">
        <f t="shared" si="7"/>
        <v>0</v>
      </c>
    </row>
    <row r="36" spans="1:16" s="44" customFormat="1" ht="61.5" customHeight="1">
      <c r="A36" s="45">
        <v>8</v>
      </c>
      <c r="B36" s="46" t="s">
        <v>74</v>
      </c>
      <c r="C36" s="53" t="s">
        <v>75</v>
      </c>
      <c r="D36" s="48" t="s">
        <v>76</v>
      </c>
      <c r="E36" s="59">
        <v>6</v>
      </c>
      <c r="F36" s="54"/>
      <c r="G36" s="51"/>
      <c r="H36" s="51"/>
      <c r="I36" s="51"/>
      <c r="J36" s="51"/>
      <c r="K36" s="52">
        <f>J36+I36+H36</f>
        <v>0</v>
      </c>
      <c r="L36" s="50"/>
      <c r="M36" s="51">
        <f t="shared" si="5"/>
        <v>0</v>
      </c>
      <c r="N36" s="51">
        <f t="shared" si="8"/>
        <v>0</v>
      </c>
      <c r="O36" s="51">
        <f t="shared" si="6"/>
        <v>0</v>
      </c>
      <c r="P36" s="51">
        <f t="shared" si="7"/>
        <v>0</v>
      </c>
    </row>
    <row r="37" spans="1:16" s="44" customFormat="1" ht="18.75" customHeight="1">
      <c r="A37" s="45">
        <v>9</v>
      </c>
      <c r="B37" s="46" t="s">
        <v>77</v>
      </c>
      <c r="C37" s="53" t="s">
        <v>78</v>
      </c>
      <c r="D37" s="48" t="s">
        <v>34</v>
      </c>
      <c r="E37" s="59">
        <v>4</v>
      </c>
      <c r="F37" s="54"/>
      <c r="G37" s="51"/>
      <c r="H37" s="51"/>
      <c r="I37" s="51"/>
      <c r="J37" s="51"/>
      <c r="K37" s="52">
        <f>SUM(H37:J37)</f>
        <v>0</v>
      </c>
      <c r="L37" s="50"/>
      <c r="M37" s="51">
        <f t="shared" si="5"/>
        <v>0</v>
      </c>
      <c r="N37" s="51">
        <f t="shared" si="8"/>
        <v>0</v>
      </c>
      <c r="O37" s="51">
        <f t="shared" si="6"/>
        <v>0</v>
      </c>
      <c r="P37" s="51">
        <f t="shared" si="7"/>
        <v>0</v>
      </c>
    </row>
    <row r="38" spans="1:16" s="44" customFormat="1" ht="18.75" customHeight="1">
      <c r="A38" s="45">
        <v>10</v>
      </c>
      <c r="B38" s="46" t="s">
        <v>79</v>
      </c>
      <c r="C38" s="53" t="s">
        <v>80</v>
      </c>
      <c r="D38" s="48" t="s">
        <v>34</v>
      </c>
      <c r="E38" s="59">
        <v>10</v>
      </c>
      <c r="F38" s="54"/>
      <c r="G38" s="51"/>
      <c r="H38" s="51"/>
      <c r="I38" s="51"/>
      <c r="J38" s="51"/>
      <c r="K38" s="52">
        <f>SUM(H38:J38)</f>
        <v>0</v>
      </c>
      <c r="L38" s="50"/>
      <c r="M38" s="51">
        <f t="shared" si="5"/>
        <v>0</v>
      </c>
      <c r="N38" s="51">
        <f t="shared" si="8"/>
        <v>0</v>
      </c>
      <c r="O38" s="51">
        <f t="shared" si="6"/>
        <v>0</v>
      </c>
      <c r="P38" s="51">
        <f t="shared" si="7"/>
        <v>0</v>
      </c>
    </row>
    <row r="39" spans="1:16" s="44" customFormat="1" ht="60" customHeight="1">
      <c r="A39" s="45">
        <v>11</v>
      </c>
      <c r="B39" s="46" t="s">
        <v>81</v>
      </c>
      <c r="C39" s="53" t="s">
        <v>82</v>
      </c>
      <c r="D39" s="48" t="s">
        <v>76</v>
      </c>
      <c r="E39" s="59">
        <v>3.7</v>
      </c>
      <c r="F39" s="54"/>
      <c r="G39" s="51"/>
      <c r="H39" s="51"/>
      <c r="I39" s="51"/>
      <c r="J39" s="51"/>
      <c r="K39" s="52">
        <f>J39+I39+H39</f>
        <v>0</v>
      </c>
      <c r="L39" s="50"/>
      <c r="M39" s="51">
        <f t="shared" si="5"/>
        <v>0</v>
      </c>
      <c r="N39" s="51">
        <f t="shared" si="8"/>
        <v>0</v>
      </c>
      <c r="O39" s="51">
        <f t="shared" si="6"/>
        <v>0</v>
      </c>
      <c r="P39" s="51">
        <f t="shared" si="7"/>
        <v>0</v>
      </c>
    </row>
    <row r="40" spans="1:16" s="44" customFormat="1" ht="23.25" customHeight="1">
      <c r="A40" s="38">
        <v>3</v>
      </c>
      <c r="B40" s="38" t="s">
        <v>83</v>
      </c>
      <c r="C40" s="38" t="s">
        <v>84</v>
      </c>
      <c r="D40" s="38"/>
      <c r="E40" s="39"/>
      <c r="F40" s="40"/>
      <c r="G40" s="51"/>
      <c r="H40" s="38"/>
      <c r="I40" s="38"/>
      <c r="J40" s="38"/>
      <c r="K40" s="42"/>
      <c r="L40" s="43"/>
      <c r="M40" s="43"/>
      <c r="N40" s="43"/>
      <c r="O40" s="43"/>
      <c r="P40" s="43"/>
    </row>
    <row r="41" spans="1:16" s="44" customFormat="1" ht="85.5" customHeight="1">
      <c r="A41" s="45">
        <v>1</v>
      </c>
      <c r="B41" s="46" t="s">
        <v>85</v>
      </c>
      <c r="C41" s="47" t="s">
        <v>86</v>
      </c>
      <c r="D41" s="48" t="s">
        <v>87</v>
      </c>
      <c r="E41" s="49">
        <v>1</v>
      </c>
      <c r="F41" s="50"/>
      <c r="G41" s="51"/>
      <c r="H41" s="51"/>
      <c r="I41" s="51"/>
      <c r="J41" s="51"/>
      <c r="K41" s="52">
        <f>ROUND(J41+I41+H41,2)</f>
        <v>0</v>
      </c>
      <c r="L41" s="50"/>
      <c r="M41" s="51">
        <f>ROUND(H41*E41,2)</f>
        <v>0</v>
      </c>
      <c r="N41" s="51">
        <f>ROUND(I41*E41,2)</f>
        <v>0</v>
      </c>
      <c r="O41" s="51">
        <f>ROUND(J41*E41,2)</f>
        <v>0</v>
      </c>
      <c r="P41" s="51">
        <f>ROUND(SUM(M41:O41),2)</f>
        <v>0</v>
      </c>
    </row>
    <row r="42" spans="1:16" s="44" customFormat="1" ht="85.5" customHeight="1">
      <c r="A42" s="45">
        <v>2</v>
      </c>
      <c r="B42" s="46" t="s">
        <v>88</v>
      </c>
      <c r="C42" s="47" t="s">
        <v>89</v>
      </c>
      <c r="D42" s="48" t="s">
        <v>87</v>
      </c>
      <c r="E42" s="49">
        <v>1</v>
      </c>
      <c r="F42" s="50"/>
      <c r="G42" s="51"/>
      <c r="H42" s="51"/>
      <c r="I42" s="51"/>
      <c r="J42" s="51"/>
      <c r="K42" s="52">
        <f>ROUND(J42+I42+H42,2)</f>
        <v>0</v>
      </c>
      <c r="L42" s="50"/>
      <c r="M42" s="51">
        <f>ROUND(H42*E42,2)</f>
        <v>0</v>
      </c>
      <c r="N42" s="51">
        <f>ROUND(I42*E42,2)</f>
        <v>0</v>
      </c>
      <c r="O42" s="51">
        <f>ROUND(J42*E42,2)</f>
        <v>0</v>
      </c>
      <c r="P42" s="51">
        <f>ROUND(SUM(M42:O42),2)</f>
        <v>0</v>
      </c>
    </row>
    <row r="43" spans="1:16" s="44" customFormat="1" ht="24" customHeight="1">
      <c r="A43" s="38">
        <v>4</v>
      </c>
      <c r="B43" s="38" t="s">
        <v>90</v>
      </c>
      <c r="C43" s="38" t="s">
        <v>91</v>
      </c>
      <c r="D43" s="38"/>
      <c r="E43" s="39"/>
      <c r="F43" s="40"/>
      <c r="G43" s="51"/>
      <c r="H43" s="38"/>
      <c r="I43" s="38"/>
      <c r="J43" s="38"/>
      <c r="K43" s="42"/>
      <c r="L43" s="43"/>
      <c r="M43" s="43"/>
      <c r="N43" s="43"/>
      <c r="O43" s="43"/>
      <c r="P43" s="43"/>
    </row>
    <row r="44" spans="1:16" s="44" customFormat="1" ht="36" customHeight="1">
      <c r="A44" s="45">
        <v>1</v>
      </c>
      <c r="B44" s="46" t="s">
        <v>92</v>
      </c>
      <c r="C44" s="53" t="s">
        <v>93</v>
      </c>
      <c r="D44" s="48" t="s">
        <v>87</v>
      </c>
      <c r="E44" s="59">
        <v>2</v>
      </c>
      <c r="F44" s="54"/>
      <c r="G44" s="51"/>
      <c r="H44" s="51"/>
      <c r="I44" s="51"/>
      <c r="J44" s="51"/>
      <c r="K44" s="52">
        <f>SUM(H44:J44)</f>
        <v>0</v>
      </c>
      <c r="L44" s="50"/>
      <c r="M44" s="51">
        <f>ROUND(H44*E44,2)</f>
        <v>0</v>
      </c>
      <c r="N44" s="51">
        <f>ROUND(I44*E44,2)</f>
        <v>0</v>
      </c>
      <c r="O44" s="51">
        <f>ROUND(J44*E44,2)</f>
        <v>0</v>
      </c>
      <c r="P44" s="51">
        <f>ROUND(SUM(M44:O44),2)</f>
        <v>0</v>
      </c>
    </row>
    <row r="45" spans="1:16" s="44" customFormat="1" ht="36" customHeight="1">
      <c r="A45" s="45">
        <v>2</v>
      </c>
      <c r="B45" s="46" t="s">
        <v>92</v>
      </c>
      <c r="C45" s="53" t="s">
        <v>94</v>
      </c>
      <c r="D45" s="48" t="s">
        <v>38</v>
      </c>
      <c r="E45" s="59">
        <v>18</v>
      </c>
      <c r="F45" s="54"/>
      <c r="G45" s="51"/>
      <c r="H45" s="51"/>
      <c r="I45" s="51"/>
      <c r="J45" s="51"/>
      <c r="K45" s="52">
        <f>SUM(H45:J45)</f>
        <v>0</v>
      </c>
      <c r="L45" s="50"/>
      <c r="M45" s="51">
        <f>ROUND(H45*E45,2)</f>
        <v>0</v>
      </c>
      <c r="N45" s="51">
        <f>ROUND(I45*E45,2)</f>
        <v>0</v>
      </c>
      <c r="O45" s="51">
        <f>ROUND(J45*E45,2)</f>
        <v>0</v>
      </c>
      <c r="P45" s="51">
        <f>ROUND(SUM(M45:O45),2)</f>
        <v>0</v>
      </c>
    </row>
    <row r="46" spans="1:16" s="44" customFormat="1" ht="20.25" customHeight="1">
      <c r="A46" s="45">
        <v>2</v>
      </c>
      <c r="B46" s="46" t="s">
        <v>95</v>
      </c>
      <c r="C46" s="53" t="s">
        <v>96</v>
      </c>
      <c r="D46" s="48" t="s">
        <v>38</v>
      </c>
      <c r="E46" s="59">
        <v>2.5</v>
      </c>
      <c r="F46" s="54"/>
      <c r="G46" s="51"/>
      <c r="H46" s="51"/>
      <c r="I46" s="51"/>
      <c r="J46" s="51"/>
      <c r="K46" s="52">
        <f>SUM(H46:J46)</f>
        <v>0</v>
      </c>
      <c r="L46" s="50"/>
      <c r="M46" s="51">
        <f>ROUND(H46*E46,2)</f>
        <v>0</v>
      </c>
      <c r="N46" s="51">
        <f>ROUND(I46*E46,2)</f>
        <v>0</v>
      </c>
      <c r="O46" s="51">
        <f>ROUND(J46*E46,2)</f>
        <v>0</v>
      </c>
      <c r="P46" s="51">
        <f>ROUND(SUM(M46:O46),2)</f>
        <v>0</v>
      </c>
    </row>
    <row r="47" spans="1:16" s="44" customFormat="1" ht="20.25" customHeight="1">
      <c r="A47" s="38">
        <v>5</v>
      </c>
      <c r="B47" s="38" t="s">
        <v>97</v>
      </c>
      <c r="C47" s="38" t="s">
        <v>98</v>
      </c>
      <c r="D47" s="38"/>
      <c r="E47" s="61"/>
      <c r="F47" s="62"/>
      <c r="G47" s="41"/>
      <c r="H47" s="38"/>
      <c r="I47" s="38"/>
      <c r="J47" s="38"/>
      <c r="K47" s="42"/>
      <c r="L47" s="43"/>
      <c r="M47" s="43"/>
      <c r="N47" s="43"/>
      <c r="O47" s="43"/>
      <c r="P47" s="41"/>
    </row>
    <row r="48" spans="1:16" s="44" customFormat="1" ht="54.75" customHeight="1">
      <c r="A48" s="48">
        <v>1</v>
      </c>
      <c r="B48" s="46" t="s">
        <v>99</v>
      </c>
      <c r="C48" s="53" t="s">
        <v>100</v>
      </c>
      <c r="D48" s="48" t="s">
        <v>41</v>
      </c>
      <c r="E48" s="63">
        <f>ROUND(E49*0.3,2)</f>
        <v>3</v>
      </c>
      <c r="F48" s="64"/>
      <c r="G48" s="51"/>
      <c r="H48" s="65"/>
      <c r="I48" s="51"/>
      <c r="J48" s="51"/>
      <c r="K48" s="52">
        <f>SUM(H48:J48)</f>
        <v>0</v>
      </c>
      <c r="L48" s="50"/>
      <c r="M48" s="51">
        <f>ROUND(H48*E48,2)</f>
        <v>0</v>
      </c>
      <c r="N48" s="51">
        <f>ROUND(I48*E48,2)</f>
        <v>0</v>
      </c>
      <c r="O48" s="51">
        <f>ROUND(J48*E48,2)</f>
        <v>0</v>
      </c>
      <c r="P48" s="51">
        <f>SUM(M48:O48)</f>
        <v>0</v>
      </c>
    </row>
    <row r="49" spans="1:16" s="44" customFormat="1" ht="39.75" customHeight="1">
      <c r="A49" s="48">
        <v>2</v>
      </c>
      <c r="B49" s="66" t="s">
        <v>101</v>
      </c>
      <c r="C49" s="67" t="s">
        <v>102</v>
      </c>
      <c r="D49" s="68" t="s">
        <v>38</v>
      </c>
      <c r="E49" s="63">
        <v>10</v>
      </c>
      <c r="F49" s="64"/>
      <c r="G49" s="51"/>
      <c r="H49" s="69"/>
      <c r="I49" s="70"/>
      <c r="J49" s="70"/>
      <c r="K49" s="71">
        <f>SUM(H49:J49)</f>
        <v>0</v>
      </c>
      <c r="L49" s="72"/>
      <c r="M49" s="70">
        <f>ROUND(H49*E49,2)</f>
        <v>0</v>
      </c>
      <c r="N49" s="70">
        <f>ROUND(I49*E49,2)</f>
        <v>0</v>
      </c>
      <c r="O49" s="70">
        <f>ROUND(J49*E49,2)</f>
        <v>0</v>
      </c>
      <c r="P49" s="70">
        <f>SUM(M49:O49)</f>
        <v>0</v>
      </c>
    </row>
    <row r="50" spans="1:16" s="44" customFormat="1" ht="39.75" customHeight="1">
      <c r="A50" s="48">
        <v>3</v>
      </c>
      <c r="B50" s="66" t="s">
        <v>101</v>
      </c>
      <c r="C50" s="67" t="s">
        <v>103</v>
      </c>
      <c r="D50" s="68" t="s">
        <v>38</v>
      </c>
      <c r="E50" s="63">
        <v>10</v>
      </c>
      <c r="F50" s="64"/>
      <c r="G50" s="51"/>
      <c r="H50" s="69"/>
      <c r="I50" s="70"/>
      <c r="J50" s="70"/>
      <c r="K50" s="71">
        <f>SUM(H50:J50)</f>
        <v>0</v>
      </c>
      <c r="L50" s="72"/>
      <c r="M50" s="70">
        <f>ROUND(H50*E50,2)</f>
        <v>0</v>
      </c>
      <c r="N50" s="70">
        <f>ROUND(I50*E50,2)</f>
        <v>0</v>
      </c>
      <c r="O50" s="70">
        <f>ROUND(J50*E50,2)</f>
        <v>0</v>
      </c>
      <c r="P50" s="70">
        <f>SUM(M50:O50)</f>
        <v>0</v>
      </c>
    </row>
    <row r="51" spans="1:16" s="44" customFormat="1" ht="24.75" customHeight="1">
      <c r="A51" s="48">
        <v>4</v>
      </c>
      <c r="B51" s="46" t="s">
        <v>104</v>
      </c>
      <c r="C51" s="53" t="s">
        <v>105</v>
      </c>
      <c r="D51" s="48" t="s">
        <v>38</v>
      </c>
      <c r="E51" s="59">
        <f>E49</f>
        <v>10</v>
      </c>
      <c r="F51" s="64"/>
      <c r="G51" s="51"/>
      <c r="H51" s="65"/>
      <c r="I51" s="51"/>
      <c r="J51" s="51"/>
      <c r="K51" s="52">
        <f>SUM(H51:J51)</f>
        <v>0</v>
      </c>
      <c r="L51" s="50"/>
      <c r="M51" s="51">
        <f>ROUND(H51*E51,2)</f>
        <v>0</v>
      </c>
      <c r="N51" s="51">
        <f>ROUND(I51*E51,2)</f>
        <v>0</v>
      </c>
      <c r="O51" s="51">
        <f>ROUND(J51*E51,2)</f>
        <v>0</v>
      </c>
      <c r="P51" s="51">
        <f>SUM(M51:O51)</f>
        <v>0</v>
      </c>
    </row>
    <row r="52" spans="1:16" ht="20.25" customHeight="1">
      <c r="A52" s="73"/>
      <c r="B52" s="74"/>
      <c r="C52" s="75" t="s">
        <v>106</v>
      </c>
      <c r="D52" s="74" t="s">
        <v>10</v>
      </c>
      <c r="E52" s="76"/>
      <c r="F52" s="77"/>
      <c r="G52" s="77"/>
      <c r="H52" s="77"/>
      <c r="I52" s="77"/>
      <c r="J52" s="77"/>
      <c r="K52" s="77"/>
      <c r="L52" s="78">
        <f>SUM(L17:L51)</f>
        <v>0</v>
      </c>
      <c r="M52" s="78">
        <f>SUM(M17:M51)</f>
        <v>0</v>
      </c>
      <c r="N52" s="78">
        <f>SUM(N17:N51)</f>
        <v>0</v>
      </c>
      <c r="O52" s="78">
        <f>SUM(O17:O51)</f>
        <v>0</v>
      </c>
      <c r="P52" s="79">
        <f>SUM(M52:O52)</f>
        <v>0</v>
      </c>
    </row>
    <row r="53" spans="1:16" ht="35.25" customHeight="1">
      <c r="A53" s="80"/>
      <c r="B53" s="81"/>
      <c r="C53" s="82" t="s">
        <v>107</v>
      </c>
      <c r="D53" s="81" t="s">
        <v>108</v>
      </c>
      <c r="E53" s="83">
        <v>7</v>
      </c>
      <c r="F53" s="84"/>
      <c r="G53" s="84"/>
      <c r="H53" s="85"/>
      <c r="I53" s="85"/>
      <c r="J53" s="84"/>
      <c r="K53" s="84"/>
      <c r="L53" s="86"/>
      <c r="M53" s="85"/>
      <c r="N53" s="85">
        <f>ROUND(N52*E53/100,2)</f>
        <v>0</v>
      </c>
      <c r="O53" s="84"/>
      <c r="P53" s="87">
        <f>N53</f>
        <v>0</v>
      </c>
    </row>
    <row r="54" spans="1:16" ht="21" customHeight="1">
      <c r="A54" s="88"/>
      <c r="B54" s="89"/>
      <c r="C54" s="90" t="s">
        <v>109</v>
      </c>
      <c r="D54" s="91" t="s">
        <v>10</v>
      </c>
      <c r="E54" s="92"/>
      <c r="F54" s="93"/>
      <c r="G54" s="93"/>
      <c r="H54" s="93"/>
      <c r="I54" s="93"/>
      <c r="J54" s="93" t="s">
        <v>110</v>
      </c>
      <c r="K54" s="93"/>
      <c r="L54" s="94"/>
      <c r="M54" s="93">
        <f>ROUND(SUM(M52:M53),2)</f>
        <v>0</v>
      </c>
      <c r="N54" s="93">
        <f>ROUND(SUM(N52:N53),2)</f>
        <v>0</v>
      </c>
      <c r="O54" s="93">
        <f>ROUND(SUM(O52:O53),2)</f>
        <v>0</v>
      </c>
      <c r="P54" s="95">
        <f>ROUND(SUM(M54:O54),2)</f>
        <v>0</v>
      </c>
    </row>
    <row r="55" spans="1:16" ht="21" customHeight="1">
      <c r="A55" s="96"/>
      <c r="B55" s="97"/>
      <c r="C55" s="98" t="s">
        <v>111</v>
      </c>
      <c r="D55" s="99" t="s">
        <v>112</v>
      </c>
      <c r="E55" s="100"/>
      <c r="F55" s="101"/>
      <c r="G55" s="102"/>
      <c r="H55" s="102"/>
      <c r="I55" s="102"/>
      <c r="J55" s="102"/>
      <c r="K55" s="102"/>
      <c r="L55" s="102"/>
      <c r="M55" s="101"/>
      <c r="N55" s="103"/>
      <c r="O55" s="103"/>
      <c r="P55" s="104">
        <f>ROUND(L52,2)</f>
        <v>0</v>
      </c>
    </row>
    <row r="56" spans="1:16" ht="12.75" customHeight="1">
      <c r="A56" s="105"/>
      <c r="B56" s="106"/>
      <c r="C56" s="107"/>
      <c r="D56" s="108"/>
      <c r="E56" s="108"/>
      <c r="F56" s="108"/>
      <c r="G56" s="108"/>
      <c r="H56" s="108"/>
      <c r="I56" s="108"/>
      <c r="J56" s="108"/>
      <c r="K56" s="108"/>
      <c r="L56" s="108"/>
      <c r="M56" s="106"/>
      <c r="N56" s="106"/>
      <c r="O56" s="106"/>
      <c r="P56" s="109"/>
    </row>
    <row r="57" spans="1:16" ht="12.75" customHeight="1">
      <c r="A57" s="110"/>
      <c r="B57" s="111"/>
      <c r="C57" s="112"/>
      <c r="D57" s="113"/>
      <c r="E57" s="113"/>
      <c r="F57" s="113"/>
      <c r="G57" s="113"/>
      <c r="H57" s="113"/>
      <c r="I57" s="113"/>
      <c r="J57" s="113"/>
      <c r="K57" s="113"/>
      <c r="L57" s="113"/>
      <c r="M57" s="111"/>
      <c r="N57" s="111"/>
      <c r="O57" s="111"/>
      <c r="P57" s="114"/>
    </row>
    <row r="58" spans="1:16" ht="16.5" customHeight="1">
      <c r="A58" s="115" t="s">
        <v>113</v>
      </c>
      <c r="B58" s="115"/>
      <c r="C58" s="115"/>
      <c r="D58" s="115"/>
      <c r="E58" s="115"/>
      <c r="F58" s="115"/>
      <c r="G58" s="115"/>
      <c r="H58" s="115"/>
      <c r="I58" s="116"/>
      <c r="J58" s="117" t="s">
        <v>114</v>
      </c>
      <c r="K58" s="117"/>
      <c r="L58" s="117"/>
      <c r="M58" s="117"/>
      <c r="N58" s="117"/>
      <c r="O58" s="117"/>
      <c r="P58" s="117"/>
    </row>
    <row r="59" spans="1:16" ht="19.5" customHeight="1">
      <c r="A59" s="115"/>
      <c r="B59" s="118"/>
      <c r="C59" s="118"/>
      <c r="D59" s="118"/>
      <c r="E59" s="118"/>
      <c r="F59" s="118"/>
      <c r="G59" s="118"/>
      <c r="H59" s="118"/>
      <c r="I59" s="116"/>
      <c r="J59" s="118"/>
      <c r="K59" s="118"/>
      <c r="L59" s="118"/>
      <c r="M59" s="118"/>
      <c r="N59" s="118"/>
      <c r="O59" s="118"/>
      <c r="P59" s="117"/>
    </row>
    <row r="60" spans="1:16" ht="11.25" customHeight="1">
      <c r="A60" s="119"/>
      <c r="B60" s="120"/>
      <c r="C60" s="120"/>
      <c r="D60" s="120"/>
      <c r="E60" s="120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2"/>
    </row>
  </sheetData>
  <sheetProtection selectLockedCells="1" selectUnlockedCells="1"/>
  <mergeCells count="22">
    <mergeCell ref="A1:P1"/>
    <mergeCell ref="A2:P2"/>
    <mergeCell ref="A3:P3"/>
    <mergeCell ref="A5:P5"/>
    <mergeCell ref="A6:P6"/>
    <mergeCell ref="A7:P7"/>
    <mergeCell ref="A8:P8"/>
    <mergeCell ref="A9:P9"/>
    <mergeCell ref="A10:L10"/>
    <mergeCell ref="M10:N10"/>
    <mergeCell ref="I11:P11"/>
    <mergeCell ref="A12:A13"/>
    <mergeCell ref="B12:B13"/>
    <mergeCell ref="C12:C13"/>
    <mergeCell ref="D12:D13"/>
    <mergeCell ref="E12:E13"/>
    <mergeCell ref="F12:K12"/>
    <mergeCell ref="L12:P12"/>
    <mergeCell ref="A58:H58"/>
    <mergeCell ref="J58:P58"/>
    <mergeCell ref="J59:L59"/>
    <mergeCell ref="C60:E60"/>
  </mergeCells>
  <printOptions/>
  <pageMargins left="0.19652777777777777" right="0.19652777777777777" top="0.7875" bottom="0.39305555555555555" header="0.5118055555555555" footer="0.19652777777777777"/>
  <pageSetup horizontalDpi="300" verticalDpi="300" orientation="landscape" paperSize="9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Q78"/>
  <sheetViews>
    <sheetView zoomScaleSheetLayoutView="75" workbookViewId="0" topLeftCell="A53">
      <selection activeCell="J76" sqref="J76"/>
    </sheetView>
  </sheetViews>
  <sheetFormatPr defaultColWidth="9.140625" defaultRowHeight="12.75"/>
  <cols>
    <col min="1" max="1" width="5.00390625" style="1" customWidth="1"/>
    <col min="2" max="2" width="10.00390625" style="1" customWidth="1"/>
    <col min="3" max="3" width="36.421875" style="1" customWidth="1"/>
    <col min="4" max="4" width="7.00390625" style="1" customWidth="1"/>
    <col min="5" max="5" width="7.28125" style="1" customWidth="1"/>
    <col min="6" max="6" width="6.7109375" style="1" customWidth="1"/>
    <col min="7" max="7" width="8.140625" style="1" customWidth="1"/>
    <col min="8" max="8" width="6.8515625" style="2" customWidth="1"/>
    <col min="9" max="9" width="7.28125" style="2" customWidth="1"/>
    <col min="10" max="10" width="6.28125" style="1" customWidth="1"/>
    <col min="11" max="11" width="7.28125" style="1" customWidth="1"/>
    <col min="12" max="12" width="8.28125" style="1" customWidth="1"/>
    <col min="13" max="13" width="8.7109375" style="2" customWidth="1"/>
    <col min="14" max="14" width="9.28125" style="2" customWidth="1"/>
    <col min="15" max="15" width="8.421875" style="1" customWidth="1"/>
    <col min="16" max="16" width="9.140625" style="1" customWidth="1"/>
    <col min="17" max="17" width="9.57421875" style="123" customWidth="1"/>
    <col min="18" max="16384" width="9.140625" style="123" customWidth="1"/>
  </cols>
  <sheetData>
    <row r="1" spans="1:16" ht="18" customHeight="1">
      <c r="A1" s="124" t="s">
        <v>115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31.5" customHeight="1">
      <c r="A2" s="125" t="s">
        <v>116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13.5" customHeight="1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11.2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s="10" customFormat="1" ht="17.25" customHeight="1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10" customFormat="1" ht="17.25" customHeight="1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0" customFormat="1" ht="17.25" customHeight="1">
      <c r="A7" s="12" t="s">
        <v>117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s="10" customFormat="1" ht="17.25" customHeight="1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s="10" customFormat="1" ht="17.25" customHeight="1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s="10" customFormat="1" ht="17.25" customHeight="1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 t="s">
        <v>9</v>
      </c>
      <c r="N10" s="14"/>
      <c r="O10" s="15">
        <f>P72</f>
        <v>0</v>
      </c>
      <c r="P10" s="16" t="s">
        <v>10</v>
      </c>
    </row>
    <row r="11" spans="1:16" s="10" customFormat="1" ht="17.25" customHeight="1">
      <c r="A11" s="17"/>
      <c r="B11" s="17"/>
      <c r="C11" s="17"/>
      <c r="D11" s="17"/>
      <c r="E11" s="17"/>
      <c r="F11" s="17"/>
      <c r="G11" s="17"/>
      <c r="H11" s="17"/>
      <c r="I11" s="18" t="s">
        <v>118</v>
      </c>
      <c r="J11" s="18"/>
      <c r="K11" s="18"/>
      <c r="L11" s="18"/>
      <c r="M11" s="18"/>
      <c r="N11" s="18"/>
      <c r="O11" s="18"/>
      <c r="P11" s="18"/>
    </row>
    <row r="12" spans="1:16" ht="24.75" customHeight="1">
      <c r="A12" s="128" t="s">
        <v>12</v>
      </c>
      <c r="B12" s="128" t="s">
        <v>13</v>
      </c>
      <c r="C12" s="129" t="s">
        <v>14</v>
      </c>
      <c r="D12" s="128" t="s">
        <v>15</v>
      </c>
      <c r="E12" s="130" t="s">
        <v>16</v>
      </c>
      <c r="F12" s="131" t="s">
        <v>17</v>
      </c>
      <c r="G12" s="131"/>
      <c r="H12" s="131"/>
      <c r="I12" s="131"/>
      <c r="J12" s="131"/>
      <c r="K12" s="131"/>
      <c r="L12" s="132" t="s">
        <v>18</v>
      </c>
      <c r="M12" s="132"/>
      <c r="N12" s="132"/>
      <c r="O12" s="132"/>
      <c r="P12" s="132"/>
    </row>
    <row r="13" spans="1:16" ht="69.75" customHeight="1">
      <c r="A13" s="128"/>
      <c r="B13" s="128"/>
      <c r="C13" s="129"/>
      <c r="D13" s="128"/>
      <c r="E13" s="130"/>
      <c r="F13" s="133" t="s">
        <v>19</v>
      </c>
      <c r="G13" s="128" t="s">
        <v>20</v>
      </c>
      <c r="H13" s="128" t="s">
        <v>21</v>
      </c>
      <c r="I13" s="128" t="s">
        <v>22</v>
      </c>
      <c r="J13" s="128" t="s">
        <v>23</v>
      </c>
      <c r="K13" s="134" t="s">
        <v>24</v>
      </c>
      <c r="L13" s="135" t="s">
        <v>25</v>
      </c>
      <c r="M13" s="128" t="s">
        <v>26</v>
      </c>
      <c r="N13" s="128" t="s">
        <v>27</v>
      </c>
      <c r="O13" s="128" t="s">
        <v>28</v>
      </c>
      <c r="P13" s="128" t="s">
        <v>29</v>
      </c>
    </row>
    <row r="14" spans="1:16" ht="15.75" customHeight="1">
      <c r="A14" s="136">
        <v>1</v>
      </c>
      <c r="B14" s="136">
        <v>2</v>
      </c>
      <c r="C14" s="136">
        <v>3</v>
      </c>
      <c r="D14" s="136">
        <v>4</v>
      </c>
      <c r="E14" s="137">
        <v>5</v>
      </c>
      <c r="F14" s="138">
        <v>6</v>
      </c>
      <c r="G14" s="136">
        <v>7</v>
      </c>
      <c r="H14" s="136">
        <v>8</v>
      </c>
      <c r="I14" s="136">
        <v>9</v>
      </c>
      <c r="J14" s="136">
        <v>10</v>
      </c>
      <c r="K14" s="139">
        <v>11</v>
      </c>
      <c r="L14" s="140">
        <v>12</v>
      </c>
      <c r="M14" s="136">
        <v>13</v>
      </c>
      <c r="N14" s="136">
        <v>14</v>
      </c>
      <c r="O14" s="136">
        <v>15</v>
      </c>
      <c r="P14" s="136">
        <v>16</v>
      </c>
    </row>
    <row r="15" spans="1:16" s="56" customFormat="1" ht="19.5" customHeight="1">
      <c r="A15" s="141" t="s">
        <v>119</v>
      </c>
      <c r="B15" s="141" t="s">
        <v>30</v>
      </c>
      <c r="C15" s="142" t="s">
        <v>120</v>
      </c>
      <c r="D15" s="141"/>
      <c r="E15" s="143"/>
      <c r="F15" s="144"/>
      <c r="G15" s="145"/>
      <c r="H15" s="145"/>
      <c r="I15" s="145"/>
      <c r="J15" s="145"/>
      <c r="K15" s="146"/>
      <c r="L15" s="147"/>
      <c r="M15" s="148"/>
      <c r="N15" s="148"/>
      <c r="O15" s="148"/>
      <c r="P15" s="145"/>
    </row>
    <row r="16" spans="1:16" s="56" customFormat="1" ht="19.5" customHeight="1">
      <c r="A16" s="48">
        <v>1</v>
      </c>
      <c r="B16" s="48" t="s">
        <v>121</v>
      </c>
      <c r="C16" s="58" t="s">
        <v>122</v>
      </c>
      <c r="D16" s="48" t="s">
        <v>123</v>
      </c>
      <c r="E16" s="49">
        <v>1</v>
      </c>
      <c r="F16" s="50"/>
      <c r="G16" s="51"/>
      <c r="H16" s="51"/>
      <c r="I16" s="51"/>
      <c r="J16" s="51"/>
      <c r="K16" s="52">
        <f aca="true" t="shared" si="0" ref="K16:K24">ROUND(SUM(H16:J16),2)</f>
        <v>0</v>
      </c>
      <c r="L16" s="50"/>
      <c r="M16" s="55">
        <f>ROUND(H16*E16,2)</f>
        <v>0</v>
      </c>
      <c r="N16" s="55">
        <f aca="true" t="shared" si="1" ref="N16:N33">ROUND(I16*E16,2)</f>
        <v>0</v>
      </c>
      <c r="O16" s="55">
        <f>ROUND(J16*E16,2)</f>
        <v>0</v>
      </c>
      <c r="P16" s="51">
        <f>ROUND(SUM(M16:O16),2)</f>
        <v>0</v>
      </c>
    </row>
    <row r="17" spans="1:16" s="56" customFormat="1" ht="19.5" customHeight="1">
      <c r="A17" s="48">
        <v>2</v>
      </c>
      <c r="B17" s="48" t="s">
        <v>124</v>
      </c>
      <c r="C17" s="58" t="s">
        <v>125</v>
      </c>
      <c r="D17" s="48" t="s">
        <v>123</v>
      </c>
      <c r="E17" s="49">
        <v>1</v>
      </c>
      <c r="F17" s="50"/>
      <c r="G17" s="51"/>
      <c r="H17" s="51"/>
      <c r="I17" s="51"/>
      <c r="J17" s="51"/>
      <c r="K17" s="52">
        <f t="shared" si="0"/>
        <v>0</v>
      </c>
      <c r="L17" s="50"/>
      <c r="M17" s="55">
        <f aca="true" t="shared" si="2" ref="M17:M31">ROUND(H17*E17,2)</f>
        <v>0</v>
      </c>
      <c r="N17" s="55">
        <f t="shared" si="1"/>
        <v>0</v>
      </c>
      <c r="O17" s="55">
        <f aca="true" t="shared" si="3" ref="O17:O31">ROUND(J17*E17,2)</f>
        <v>0</v>
      </c>
      <c r="P17" s="51">
        <f aca="true" t="shared" si="4" ref="P17:P33">ROUND(SUM(M17:O17),2)</f>
        <v>0</v>
      </c>
    </row>
    <row r="18" spans="1:16" s="56" customFormat="1" ht="19.5" customHeight="1">
      <c r="A18" s="48">
        <v>3</v>
      </c>
      <c r="B18" s="46" t="s">
        <v>126</v>
      </c>
      <c r="C18" s="58" t="s">
        <v>127</v>
      </c>
      <c r="D18" s="48" t="s">
        <v>38</v>
      </c>
      <c r="E18" s="49">
        <v>1.2</v>
      </c>
      <c r="F18" s="50"/>
      <c r="G18" s="51"/>
      <c r="H18" s="51"/>
      <c r="I18" s="51"/>
      <c r="J18" s="51"/>
      <c r="K18" s="52">
        <f t="shared" si="0"/>
        <v>0</v>
      </c>
      <c r="L18" s="50"/>
      <c r="M18" s="55">
        <f t="shared" si="2"/>
        <v>0</v>
      </c>
      <c r="N18" s="55">
        <f t="shared" si="1"/>
        <v>0</v>
      </c>
      <c r="O18" s="55">
        <f t="shared" si="3"/>
        <v>0</v>
      </c>
      <c r="P18" s="51">
        <f t="shared" si="4"/>
        <v>0</v>
      </c>
    </row>
    <row r="19" spans="1:16" s="56" customFormat="1" ht="19.5" customHeight="1">
      <c r="A19" s="48">
        <v>4</v>
      </c>
      <c r="B19" s="48" t="s">
        <v>128</v>
      </c>
      <c r="C19" s="58" t="s">
        <v>129</v>
      </c>
      <c r="D19" s="48" t="s">
        <v>123</v>
      </c>
      <c r="E19" s="49">
        <v>2</v>
      </c>
      <c r="F19" s="50"/>
      <c r="G19" s="51"/>
      <c r="H19" s="51"/>
      <c r="I19" s="51"/>
      <c r="J19" s="51"/>
      <c r="K19" s="52">
        <f t="shared" si="0"/>
        <v>0</v>
      </c>
      <c r="L19" s="50"/>
      <c r="M19" s="55">
        <f t="shared" si="2"/>
        <v>0</v>
      </c>
      <c r="N19" s="55">
        <f t="shared" si="1"/>
        <v>0</v>
      </c>
      <c r="O19" s="55">
        <f t="shared" si="3"/>
        <v>0</v>
      </c>
      <c r="P19" s="51">
        <f t="shared" si="4"/>
        <v>0</v>
      </c>
    </row>
    <row r="20" spans="1:16" s="56" customFormat="1" ht="19.5" customHeight="1">
      <c r="A20" s="48">
        <v>5</v>
      </c>
      <c r="B20" s="46" t="s">
        <v>130</v>
      </c>
      <c r="C20" s="58" t="s">
        <v>131</v>
      </c>
      <c r="D20" s="48" t="s">
        <v>123</v>
      </c>
      <c r="E20" s="49">
        <v>2</v>
      </c>
      <c r="F20" s="50"/>
      <c r="G20" s="51"/>
      <c r="H20" s="51"/>
      <c r="I20" s="51"/>
      <c r="J20" s="51"/>
      <c r="K20" s="52">
        <f t="shared" si="0"/>
        <v>0</v>
      </c>
      <c r="L20" s="50"/>
      <c r="M20" s="55">
        <f t="shared" si="2"/>
        <v>0</v>
      </c>
      <c r="N20" s="55">
        <f t="shared" si="1"/>
        <v>0</v>
      </c>
      <c r="O20" s="55">
        <f t="shared" si="3"/>
        <v>0</v>
      </c>
      <c r="P20" s="51">
        <f t="shared" si="4"/>
        <v>0</v>
      </c>
    </row>
    <row r="21" spans="1:16" s="56" customFormat="1" ht="25.5" customHeight="1">
      <c r="A21" s="48">
        <v>6</v>
      </c>
      <c r="B21" s="46" t="s">
        <v>132</v>
      </c>
      <c r="C21" s="58" t="s">
        <v>133</v>
      </c>
      <c r="D21" s="48" t="s">
        <v>38</v>
      </c>
      <c r="E21" s="49">
        <v>1.2</v>
      </c>
      <c r="F21" s="50"/>
      <c r="G21" s="51"/>
      <c r="H21" s="51"/>
      <c r="I21" s="51"/>
      <c r="J21" s="51"/>
      <c r="K21" s="52">
        <f t="shared" si="0"/>
        <v>0</v>
      </c>
      <c r="L21" s="50"/>
      <c r="M21" s="55">
        <f t="shared" si="2"/>
        <v>0</v>
      </c>
      <c r="N21" s="55">
        <f t="shared" si="1"/>
        <v>0</v>
      </c>
      <c r="O21" s="55">
        <f t="shared" si="3"/>
        <v>0</v>
      </c>
      <c r="P21" s="51">
        <f t="shared" si="4"/>
        <v>0</v>
      </c>
    </row>
    <row r="22" spans="1:16" s="56" customFormat="1" ht="19.5" customHeight="1">
      <c r="A22" s="48">
        <v>7</v>
      </c>
      <c r="B22" s="46" t="s">
        <v>134</v>
      </c>
      <c r="C22" s="58" t="s">
        <v>135</v>
      </c>
      <c r="D22" s="48" t="s">
        <v>123</v>
      </c>
      <c r="E22" s="49">
        <v>1</v>
      </c>
      <c r="F22" s="50"/>
      <c r="G22" s="51"/>
      <c r="H22" s="51"/>
      <c r="I22" s="51"/>
      <c r="J22" s="51"/>
      <c r="K22" s="52">
        <f t="shared" si="0"/>
        <v>0</v>
      </c>
      <c r="L22" s="50"/>
      <c r="M22" s="55">
        <f t="shared" si="2"/>
        <v>0</v>
      </c>
      <c r="N22" s="55">
        <f t="shared" si="1"/>
        <v>0</v>
      </c>
      <c r="O22" s="55">
        <f t="shared" si="3"/>
        <v>0</v>
      </c>
      <c r="P22" s="51">
        <f t="shared" si="4"/>
        <v>0</v>
      </c>
    </row>
    <row r="23" spans="1:16" s="56" customFormat="1" ht="19.5" customHeight="1">
      <c r="A23" s="48">
        <v>8</v>
      </c>
      <c r="B23" s="46" t="s">
        <v>136</v>
      </c>
      <c r="C23" s="58" t="s">
        <v>137</v>
      </c>
      <c r="D23" s="48" t="s">
        <v>41</v>
      </c>
      <c r="E23" s="49">
        <v>0.55</v>
      </c>
      <c r="F23" s="50"/>
      <c r="G23" s="51"/>
      <c r="H23" s="51"/>
      <c r="I23" s="51"/>
      <c r="J23" s="51"/>
      <c r="K23" s="52">
        <f t="shared" si="0"/>
        <v>0</v>
      </c>
      <c r="L23" s="50"/>
      <c r="M23" s="55">
        <f t="shared" si="2"/>
        <v>0</v>
      </c>
      <c r="N23" s="55">
        <f t="shared" si="1"/>
        <v>0</v>
      </c>
      <c r="O23" s="55">
        <f t="shared" si="3"/>
        <v>0</v>
      </c>
      <c r="P23" s="51">
        <f t="shared" si="4"/>
        <v>0</v>
      </c>
    </row>
    <row r="24" spans="1:16" s="56" customFormat="1" ht="30" customHeight="1">
      <c r="A24" s="48">
        <v>9</v>
      </c>
      <c r="B24" s="46" t="s">
        <v>136</v>
      </c>
      <c r="C24" s="58" t="s">
        <v>138</v>
      </c>
      <c r="D24" s="48" t="s">
        <v>41</v>
      </c>
      <c r="E24" s="49">
        <v>0.11</v>
      </c>
      <c r="F24" s="50"/>
      <c r="G24" s="51"/>
      <c r="H24" s="51"/>
      <c r="I24" s="51"/>
      <c r="J24" s="51"/>
      <c r="K24" s="52">
        <f t="shared" si="0"/>
        <v>0</v>
      </c>
      <c r="L24" s="50"/>
      <c r="M24" s="55">
        <f>ROUND(H24*E24,2)</f>
        <v>0</v>
      </c>
      <c r="N24" s="55">
        <f>ROUND(I24*E24,2)</f>
        <v>0</v>
      </c>
      <c r="O24" s="55">
        <f>ROUND(J24*E24,2)</f>
        <v>0</v>
      </c>
      <c r="P24" s="51">
        <f>ROUND(SUM(M24:O24),2)</f>
        <v>0</v>
      </c>
    </row>
    <row r="25" spans="1:16" s="56" customFormat="1" ht="19.5" customHeight="1">
      <c r="A25" s="48">
        <v>10</v>
      </c>
      <c r="B25" s="48" t="s">
        <v>139</v>
      </c>
      <c r="C25" s="58" t="s">
        <v>140</v>
      </c>
      <c r="D25" s="48" t="s">
        <v>141</v>
      </c>
      <c r="E25" s="49">
        <v>5.4</v>
      </c>
      <c r="F25" s="50"/>
      <c r="G25" s="51"/>
      <c r="H25" s="51"/>
      <c r="I25" s="51"/>
      <c r="J25" s="51"/>
      <c r="K25" s="52">
        <f aca="true" t="shared" si="5" ref="K25:K33">ROUND(SUM(H25:J25),2)</f>
        <v>0</v>
      </c>
      <c r="L25" s="50"/>
      <c r="M25" s="55">
        <f t="shared" si="2"/>
        <v>0</v>
      </c>
      <c r="N25" s="55">
        <f t="shared" si="1"/>
        <v>0</v>
      </c>
      <c r="O25" s="55">
        <f t="shared" si="3"/>
        <v>0</v>
      </c>
      <c r="P25" s="51">
        <f t="shared" si="4"/>
        <v>0</v>
      </c>
    </row>
    <row r="26" spans="1:16" s="56" customFormat="1" ht="19.5" customHeight="1">
      <c r="A26" s="48">
        <v>11</v>
      </c>
      <c r="B26" s="48" t="s">
        <v>142</v>
      </c>
      <c r="C26" s="58" t="s">
        <v>143</v>
      </c>
      <c r="D26" s="48" t="s">
        <v>141</v>
      </c>
      <c r="E26" s="49">
        <v>11.82</v>
      </c>
      <c r="F26" s="50"/>
      <c r="G26" s="51"/>
      <c r="H26" s="51"/>
      <c r="I26" s="51"/>
      <c r="J26" s="51"/>
      <c r="K26" s="52">
        <f t="shared" si="5"/>
        <v>0</v>
      </c>
      <c r="L26" s="50"/>
      <c r="M26" s="55">
        <f t="shared" si="2"/>
        <v>0</v>
      </c>
      <c r="N26" s="55">
        <f t="shared" si="1"/>
        <v>0</v>
      </c>
      <c r="O26" s="55">
        <f t="shared" si="3"/>
        <v>0</v>
      </c>
      <c r="P26" s="51">
        <f t="shared" si="4"/>
        <v>0</v>
      </c>
    </row>
    <row r="27" spans="1:16" s="56" customFormat="1" ht="19.5" customHeight="1">
      <c r="A27" s="48">
        <v>12</v>
      </c>
      <c r="B27" s="48" t="s">
        <v>36</v>
      </c>
      <c r="C27" s="58" t="s">
        <v>144</v>
      </c>
      <c r="D27" s="48" t="s">
        <v>38</v>
      </c>
      <c r="E27" s="49">
        <v>18.5</v>
      </c>
      <c r="F27" s="50"/>
      <c r="G27" s="51"/>
      <c r="H27" s="51"/>
      <c r="I27" s="51"/>
      <c r="J27" s="51"/>
      <c r="K27" s="52">
        <f t="shared" si="5"/>
        <v>0</v>
      </c>
      <c r="L27" s="50"/>
      <c r="M27" s="55">
        <f t="shared" si="2"/>
        <v>0</v>
      </c>
      <c r="N27" s="55">
        <f t="shared" si="1"/>
        <v>0</v>
      </c>
      <c r="O27" s="55">
        <f t="shared" si="3"/>
        <v>0</v>
      </c>
      <c r="P27" s="51">
        <f t="shared" si="4"/>
        <v>0</v>
      </c>
    </row>
    <row r="28" spans="1:16" s="56" customFormat="1" ht="19.5" customHeight="1">
      <c r="A28" s="48">
        <v>13</v>
      </c>
      <c r="B28" s="48" t="s">
        <v>36</v>
      </c>
      <c r="C28" s="58" t="s">
        <v>145</v>
      </c>
      <c r="D28" s="48" t="s">
        <v>38</v>
      </c>
      <c r="E28" s="49">
        <f>E25</f>
        <v>5.4</v>
      </c>
      <c r="F28" s="50"/>
      <c r="G28" s="51"/>
      <c r="H28" s="51"/>
      <c r="I28" s="51"/>
      <c r="J28" s="51"/>
      <c r="K28" s="52">
        <f t="shared" si="5"/>
        <v>0</v>
      </c>
      <c r="L28" s="50"/>
      <c r="M28" s="55">
        <f t="shared" si="2"/>
        <v>0</v>
      </c>
      <c r="N28" s="55">
        <f t="shared" si="1"/>
        <v>0</v>
      </c>
      <c r="O28" s="55">
        <f t="shared" si="3"/>
        <v>0</v>
      </c>
      <c r="P28" s="51">
        <f t="shared" si="4"/>
        <v>0</v>
      </c>
    </row>
    <row r="29" spans="1:16" s="56" customFormat="1" ht="19.5" customHeight="1">
      <c r="A29" s="48">
        <v>14</v>
      </c>
      <c r="B29" s="48" t="s">
        <v>146</v>
      </c>
      <c r="C29" s="58" t="s">
        <v>147</v>
      </c>
      <c r="D29" s="48" t="s">
        <v>148</v>
      </c>
      <c r="E29" s="49">
        <v>2</v>
      </c>
      <c r="F29" s="50"/>
      <c r="G29" s="51"/>
      <c r="H29" s="51"/>
      <c r="I29" s="51"/>
      <c r="J29" s="51"/>
      <c r="K29" s="52">
        <f>ROUND(SUM(H29:J29),2)</f>
        <v>0</v>
      </c>
      <c r="L29" s="50"/>
      <c r="M29" s="55">
        <f>ROUND(H29*E29,2)</f>
        <v>0</v>
      </c>
      <c r="N29" s="55">
        <f>ROUND(I29*E29,2)</f>
        <v>0</v>
      </c>
      <c r="O29" s="55">
        <f>ROUND(J29*E29,2)</f>
        <v>0</v>
      </c>
      <c r="P29" s="51">
        <f>ROUND(SUM(M29:O29),2)</f>
        <v>0</v>
      </c>
    </row>
    <row r="30" spans="1:16" s="56" customFormat="1" ht="19.5" customHeight="1">
      <c r="A30" s="48">
        <v>15</v>
      </c>
      <c r="B30" s="48" t="s">
        <v>149</v>
      </c>
      <c r="C30" s="58" t="s">
        <v>150</v>
      </c>
      <c r="D30" s="48" t="s">
        <v>148</v>
      </c>
      <c r="E30" s="49">
        <v>1</v>
      </c>
      <c r="F30" s="50"/>
      <c r="G30" s="51"/>
      <c r="H30" s="51"/>
      <c r="I30" s="51"/>
      <c r="J30" s="51"/>
      <c r="K30" s="52">
        <f>ROUND(SUM(H30:J30),2)</f>
        <v>0</v>
      </c>
      <c r="L30" s="50"/>
      <c r="M30" s="55">
        <f>ROUND(H30*E30,2)</f>
        <v>0</v>
      </c>
      <c r="N30" s="55">
        <f>ROUND(I30*E30,2)</f>
        <v>0</v>
      </c>
      <c r="O30" s="55">
        <f>ROUND(J30*E30,2)</f>
        <v>0</v>
      </c>
      <c r="P30" s="51">
        <f>ROUND(SUM(M30:O30),2)</f>
        <v>0</v>
      </c>
    </row>
    <row r="31" spans="1:16" s="56" customFormat="1" ht="26.25" customHeight="1">
      <c r="A31" s="48">
        <v>16</v>
      </c>
      <c r="B31" s="48" t="s">
        <v>51</v>
      </c>
      <c r="C31" s="53" t="s">
        <v>52</v>
      </c>
      <c r="D31" s="48" t="s">
        <v>41</v>
      </c>
      <c r="E31" s="49">
        <v>2</v>
      </c>
      <c r="F31" s="54"/>
      <c r="G31" s="51"/>
      <c r="H31" s="51"/>
      <c r="I31" s="51"/>
      <c r="J31" s="51"/>
      <c r="K31" s="52">
        <f t="shared" si="5"/>
        <v>0</v>
      </c>
      <c r="L31" s="50"/>
      <c r="M31" s="55">
        <f t="shared" si="2"/>
        <v>0</v>
      </c>
      <c r="N31" s="55">
        <f>ROUND(I31*E31,2)</f>
        <v>0</v>
      </c>
      <c r="O31" s="55">
        <f t="shared" si="3"/>
        <v>0</v>
      </c>
      <c r="P31" s="51">
        <f t="shared" si="4"/>
        <v>0</v>
      </c>
    </row>
    <row r="32" spans="1:16" s="56" customFormat="1" ht="28.5" customHeight="1">
      <c r="A32" s="48">
        <v>17</v>
      </c>
      <c r="B32" s="48" t="s">
        <v>53</v>
      </c>
      <c r="C32" s="53" t="s">
        <v>54</v>
      </c>
      <c r="D32" s="48" t="s">
        <v>55</v>
      </c>
      <c r="E32" s="49">
        <v>0.5</v>
      </c>
      <c r="F32" s="54"/>
      <c r="G32" s="51"/>
      <c r="H32" s="51"/>
      <c r="I32" s="51"/>
      <c r="J32" s="51"/>
      <c r="K32" s="52">
        <f t="shared" si="5"/>
        <v>0</v>
      </c>
      <c r="L32" s="50"/>
      <c r="M32" s="55">
        <f>ROUND(H32*E32,2)</f>
        <v>0</v>
      </c>
      <c r="N32" s="55">
        <f>ROUND(I32*E32,2)</f>
        <v>0</v>
      </c>
      <c r="O32" s="55">
        <f>ROUND(J32*E32,2)</f>
        <v>0</v>
      </c>
      <c r="P32" s="51">
        <f>ROUND(SUM(M32:O32),2)</f>
        <v>0</v>
      </c>
    </row>
    <row r="33" spans="1:16" s="56" customFormat="1" ht="19.5" customHeight="1">
      <c r="A33" s="48">
        <v>18</v>
      </c>
      <c r="B33" s="48" t="s">
        <v>151</v>
      </c>
      <c r="C33" s="53" t="s">
        <v>152</v>
      </c>
      <c r="D33" s="48" t="s">
        <v>87</v>
      </c>
      <c r="E33" s="49">
        <v>1</v>
      </c>
      <c r="F33" s="50"/>
      <c r="G33" s="51"/>
      <c r="H33" s="51"/>
      <c r="I33" s="51"/>
      <c r="J33" s="51"/>
      <c r="K33" s="52">
        <f t="shared" si="5"/>
        <v>0</v>
      </c>
      <c r="L33" s="50"/>
      <c r="M33" s="55"/>
      <c r="N33" s="55">
        <f t="shared" si="1"/>
        <v>0</v>
      </c>
      <c r="O33" s="55"/>
      <c r="P33" s="51">
        <f t="shared" si="4"/>
        <v>0</v>
      </c>
    </row>
    <row r="34" spans="1:16" s="151" customFormat="1" ht="19.5" customHeight="1">
      <c r="A34" s="141" t="s">
        <v>153</v>
      </c>
      <c r="B34" s="141" t="s">
        <v>154</v>
      </c>
      <c r="C34" s="149" t="s">
        <v>155</v>
      </c>
      <c r="D34" s="141"/>
      <c r="E34" s="150"/>
      <c r="F34" s="50"/>
      <c r="G34" s="51"/>
      <c r="H34" s="51"/>
      <c r="I34" s="51"/>
      <c r="J34" s="51"/>
      <c r="K34" s="52"/>
      <c r="L34" s="50"/>
      <c r="M34" s="55"/>
      <c r="N34" s="55"/>
      <c r="O34" s="55"/>
      <c r="P34" s="51"/>
    </row>
    <row r="35" spans="1:16" s="56" customFormat="1" ht="30.75" customHeight="1">
      <c r="A35" s="48">
        <v>1</v>
      </c>
      <c r="B35" s="152" t="s">
        <v>156</v>
      </c>
      <c r="C35" s="153" t="s">
        <v>157</v>
      </c>
      <c r="D35" s="154" t="s">
        <v>38</v>
      </c>
      <c r="E35" s="60">
        <v>35.72</v>
      </c>
      <c r="F35" s="54"/>
      <c r="G35" s="51"/>
      <c r="H35" s="51"/>
      <c r="I35" s="51"/>
      <c r="J35" s="51"/>
      <c r="K35" s="52">
        <f aca="true" t="shared" si="6" ref="K35:K48">ROUND(SUM(H35:J35),2)</f>
        <v>0</v>
      </c>
      <c r="L35" s="50"/>
      <c r="M35" s="55">
        <f aca="true" t="shared" si="7" ref="M35:M47">ROUND(H35*E35,2)</f>
        <v>0</v>
      </c>
      <c r="N35" s="55">
        <f aca="true" t="shared" si="8" ref="N35:N48">ROUND(I35*E35,2)</f>
        <v>0</v>
      </c>
      <c r="O35" s="55">
        <f aca="true" t="shared" si="9" ref="O35:O47">ROUND(J35*E35,2)</f>
        <v>0</v>
      </c>
      <c r="P35" s="51">
        <f aca="true" t="shared" si="10" ref="P35:P48">ROUND(SUM(M35:O35),2)</f>
        <v>0</v>
      </c>
    </row>
    <row r="36" spans="1:16" s="159" customFormat="1" ht="54.75" customHeight="1">
      <c r="A36" s="48">
        <v>2</v>
      </c>
      <c r="B36" s="155" t="s">
        <v>158</v>
      </c>
      <c r="C36" s="58" t="s">
        <v>159</v>
      </c>
      <c r="D36" s="156" t="s">
        <v>38</v>
      </c>
      <c r="E36" s="60">
        <v>1.2</v>
      </c>
      <c r="F36" s="157"/>
      <c r="G36" s="51"/>
      <c r="H36" s="55"/>
      <c r="I36" s="55"/>
      <c r="J36" s="55"/>
      <c r="K36" s="158">
        <f>J36+I36+H36</f>
        <v>0</v>
      </c>
      <c r="L36" s="50"/>
      <c r="M36" s="55">
        <f t="shared" si="7"/>
        <v>0</v>
      </c>
      <c r="N36" s="55">
        <f t="shared" si="8"/>
        <v>0</v>
      </c>
      <c r="O36" s="55">
        <f t="shared" si="9"/>
        <v>0</v>
      </c>
      <c r="P36" s="51">
        <f t="shared" si="10"/>
        <v>0</v>
      </c>
    </row>
    <row r="37" spans="1:16" s="56" customFormat="1" ht="19.5" customHeight="1">
      <c r="A37" s="48">
        <v>3</v>
      </c>
      <c r="B37" s="48" t="s">
        <v>160</v>
      </c>
      <c r="C37" s="58" t="s">
        <v>161</v>
      </c>
      <c r="D37" s="48" t="s">
        <v>141</v>
      </c>
      <c r="E37" s="49">
        <f>E27</f>
        <v>18.5</v>
      </c>
      <c r="F37" s="54"/>
      <c r="G37" s="51"/>
      <c r="H37" s="51"/>
      <c r="I37" s="51"/>
      <c r="J37" s="51"/>
      <c r="K37" s="52">
        <f t="shared" si="6"/>
        <v>0</v>
      </c>
      <c r="L37" s="50"/>
      <c r="M37" s="55">
        <f t="shared" si="7"/>
        <v>0</v>
      </c>
      <c r="N37" s="55">
        <f t="shared" si="8"/>
        <v>0</v>
      </c>
      <c r="O37" s="55">
        <f t="shared" si="9"/>
        <v>0</v>
      </c>
      <c r="P37" s="51">
        <f t="shared" si="10"/>
        <v>0</v>
      </c>
    </row>
    <row r="38" spans="1:16" s="56" customFormat="1" ht="19.5" customHeight="1">
      <c r="A38" s="48">
        <v>4</v>
      </c>
      <c r="B38" s="48" t="s">
        <v>162</v>
      </c>
      <c r="C38" s="58" t="s">
        <v>163</v>
      </c>
      <c r="D38" s="48" t="s">
        <v>141</v>
      </c>
      <c r="E38" s="49">
        <f>E37</f>
        <v>18.5</v>
      </c>
      <c r="F38" s="54"/>
      <c r="G38" s="51"/>
      <c r="H38" s="51"/>
      <c r="I38" s="51"/>
      <c r="J38" s="51"/>
      <c r="K38" s="52">
        <f t="shared" si="6"/>
        <v>0</v>
      </c>
      <c r="L38" s="50"/>
      <c r="M38" s="55">
        <f t="shared" si="7"/>
        <v>0</v>
      </c>
      <c r="N38" s="55">
        <f t="shared" si="8"/>
        <v>0</v>
      </c>
      <c r="O38" s="55">
        <f t="shared" si="9"/>
        <v>0</v>
      </c>
      <c r="P38" s="51">
        <f t="shared" si="10"/>
        <v>0</v>
      </c>
    </row>
    <row r="39" spans="1:16" s="56" customFormat="1" ht="19.5" customHeight="1">
      <c r="A39" s="48">
        <v>5</v>
      </c>
      <c r="B39" s="48" t="s">
        <v>164</v>
      </c>
      <c r="C39" s="58" t="s">
        <v>165</v>
      </c>
      <c r="D39" s="48" t="s">
        <v>141</v>
      </c>
      <c r="E39" s="49">
        <v>30.32</v>
      </c>
      <c r="F39" s="54"/>
      <c r="G39" s="51"/>
      <c r="H39" s="51"/>
      <c r="I39" s="51"/>
      <c r="J39" s="51"/>
      <c r="K39" s="52">
        <f t="shared" si="6"/>
        <v>0</v>
      </c>
      <c r="L39" s="50"/>
      <c r="M39" s="55">
        <f t="shared" si="7"/>
        <v>0</v>
      </c>
      <c r="N39" s="55">
        <f t="shared" si="8"/>
        <v>0</v>
      </c>
      <c r="O39" s="55">
        <f t="shared" si="9"/>
        <v>0</v>
      </c>
      <c r="P39" s="51">
        <f t="shared" si="10"/>
        <v>0</v>
      </c>
    </row>
    <row r="40" spans="1:16" s="56" customFormat="1" ht="19.5" customHeight="1">
      <c r="A40" s="48">
        <v>6</v>
      </c>
      <c r="B40" s="160" t="s">
        <v>166</v>
      </c>
      <c r="C40" s="58" t="s">
        <v>167</v>
      </c>
      <c r="D40" s="48" t="s">
        <v>38</v>
      </c>
      <c r="E40" s="49">
        <f>E28</f>
        <v>5.4</v>
      </c>
      <c r="F40" s="54"/>
      <c r="G40" s="51"/>
      <c r="H40" s="51"/>
      <c r="I40" s="51"/>
      <c r="J40" s="51"/>
      <c r="K40" s="52">
        <f t="shared" si="6"/>
        <v>0</v>
      </c>
      <c r="L40" s="50"/>
      <c r="M40" s="55">
        <f t="shared" si="7"/>
        <v>0</v>
      </c>
      <c r="N40" s="55">
        <f t="shared" si="8"/>
        <v>0</v>
      </c>
      <c r="O40" s="55">
        <f t="shared" si="9"/>
        <v>0</v>
      </c>
      <c r="P40" s="51">
        <f t="shared" si="10"/>
        <v>0</v>
      </c>
    </row>
    <row r="41" spans="1:16" s="56" customFormat="1" ht="19.5" customHeight="1">
      <c r="A41" s="48">
        <v>7</v>
      </c>
      <c r="B41" s="48" t="s">
        <v>168</v>
      </c>
      <c r="C41" s="58" t="s">
        <v>169</v>
      </c>
      <c r="D41" s="48" t="s">
        <v>141</v>
      </c>
      <c r="E41" s="49">
        <f>E40</f>
        <v>5.4</v>
      </c>
      <c r="F41" s="54"/>
      <c r="G41" s="51"/>
      <c r="H41" s="51"/>
      <c r="I41" s="51"/>
      <c r="J41" s="51"/>
      <c r="K41" s="52">
        <f t="shared" si="6"/>
        <v>0</v>
      </c>
      <c r="L41" s="50"/>
      <c r="M41" s="55">
        <f t="shared" si="7"/>
        <v>0</v>
      </c>
      <c r="N41" s="55">
        <f t="shared" si="8"/>
        <v>0</v>
      </c>
      <c r="O41" s="55">
        <f t="shared" si="9"/>
        <v>0</v>
      </c>
      <c r="P41" s="51">
        <f t="shared" si="10"/>
        <v>0</v>
      </c>
    </row>
    <row r="42" spans="1:16" s="56" customFormat="1" ht="19.5" customHeight="1">
      <c r="A42" s="48">
        <v>8</v>
      </c>
      <c r="B42" s="48" t="s">
        <v>92</v>
      </c>
      <c r="C42" s="58" t="s">
        <v>170</v>
      </c>
      <c r="D42" s="48" t="s">
        <v>38</v>
      </c>
      <c r="E42" s="49">
        <f>E41</f>
        <v>5.4</v>
      </c>
      <c r="F42" s="54"/>
      <c r="G42" s="51"/>
      <c r="H42" s="51"/>
      <c r="I42" s="51"/>
      <c r="J42" s="51"/>
      <c r="K42" s="52">
        <f t="shared" si="6"/>
        <v>0</v>
      </c>
      <c r="L42" s="50"/>
      <c r="M42" s="55">
        <f t="shared" si="7"/>
        <v>0</v>
      </c>
      <c r="N42" s="55">
        <f t="shared" si="8"/>
        <v>0</v>
      </c>
      <c r="O42" s="55">
        <f t="shared" si="9"/>
        <v>0</v>
      </c>
      <c r="P42" s="51">
        <f t="shared" si="10"/>
        <v>0</v>
      </c>
    </row>
    <row r="43" spans="1:16" s="56" customFormat="1" ht="19.5" customHeight="1">
      <c r="A43" s="48">
        <v>9</v>
      </c>
      <c r="B43" s="48" t="s">
        <v>171</v>
      </c>
      <c r="C43" s="58" t="s">
        <v>172</v>
      </c>
      <c r="D43" s="48" t="s">
        <v>123</v>
      </c>
      <c r="E43" s="49">
        <v>1</v>
      </c>
      <c r="F43" s="54"/>
      <c r="G43" s="51"/>
      <c r="H43" s="51"/>
      <c r="I43" s="51"/>
      <c r="J43" s="51"/>
      <c r="K43" s="52">
        <f t="shared" si="6"/>
        <v>0</v>
      </c>
      <c r="L43" s="50"/>
      <c r="M43" s="55">
        <f t="shared" si="7"/>
        <v>0</v>
      </c>
      <c r="N43" s="55">
        <f t="shared" si="8"/>
        <v>0</v>
      </c>
      <c r="O43" s="55">
        <f t="shared" si="9"/>
        <v>0</v>
      </c>
      <c r="P43" s="51">
        <f t="shared" si="10"/>
        <v>0</v>
      </c>
    </row>
    <row r="44" spans="1:16" s="56" customFormat="1" ht="19.5" customHeight="1">
      <c r="A44" s="48">
        <v>10</v>
      </c>
      <c r="B44" s="48" t="s">
        <v>173</v>
      </c>
      <c r="C44" s="53" t="s">
        <v>174</v>
      </c>
      <c r="D44" s="48" t="s">
        <v>38</v>
      </c>
      <c r="E44" s="49">
        <v>5.4</v>
      </c>
      <c r="F44" s="54"/>
      <c r="G44" s="51"/>
      <c r="H44" s="51"/>
      <c r="I44" s="51"/>
      <c r="J44" s="51"/>
      <c r="K44" s="52">
        <f>ROUND(SUM(H44:J44),2)</f>
        <v>0</v>
      </c>
      <c r="L44" s="50"/>
      <c r="M44" s="55">
        <f>ROUND(H44*E44,2)</f>
        <v>0</v>
      </c>
      <c r="N44" s="55">
        <f>ROUND(I44*E44,2)</f>
        <v>0</v>
      </c>
      <c r="O44" s="55">
        <f>ROUND(J44*E44,2)</f>
        <v>0</v>
      </c>
      <c r="P44" s="51">
        <f>ROUND(SUM(M44:O44),2)</f>
        <v>0</v>
      </c>
    </row>
    <row r="45" spans="1:16" s="56" customFormat="1" ht="30" customHeight="1">
      <c r="A45" s="48">
        <v>11</v>
      </c>
      <c r="B45" s="48" t="s">
        <v>175</v>
      </c>
      <c r="C45" s="58" t="s">
        <v>176</v>
      </c>
      <c r="D45" s="48" t="s">
        <v>87</v>
      </c>
      <c r="E45" s="59">
        <v>1</v>
      </c>
      <c r="F45" s="54"/>
      <c r="G45" s="51"/>
      <c r="H45" s="51"/>
      <c r="I45" s="51"/>
      <c r="J45" s="51"/>
      <c r="K45" s="52">
        <f t="shared" si="6"/>
        <v>0</v>
      </c>
      <c r="L45" s="50"/>
      <c r="M45" s="55">
        <f t="shared" si="7"/>
        <v>0</v>
      </c>
      <c r="N45" s="55">
        <f t="shared" si="8"/>
        <v>0</v>
      </c>
      <c r="O45" s="55">
        <f t="shared" si="9"/>
        <v>0</v>
      </c>
      <c r="P45" s="51">
        <f t="shared" si="10"/>
        <v>0</v>
      </c>
    </row>
    <row r="46" spans="1:16" s="56" customFormat="1" ht="19.5" customHeight="1">
      <c r="A46" s="48">
        <v>12</v>
      </c>
      <c r="B46" s="48" t="s">
        <v>177</v>
      </c>
      <c r="C46" s="58" t="s">
        <v>178</v>
      </c>
      <c r="D46" s="48" t="s">
        <v>123</v>
      </c>
      <c r="E46" s="49">
        <v>1</v>
      </c>
      <c r="F46" s="54"/>
      <c r="G46" s="51"/>
      <c r="H46" s="51"/>
      <c r="I46" s="51"/>
      <c r="J46" s="51"/>
      <c r="K46" s="52">
        <f t="shared" si="6"/>
        <v>0</v>
      </c>
      <c r="L46" s="50"/>
      <c r="M46" s="55">
        <f t="shared" si="7"/>
        <v>0</v>
      </c>
      <c r="N46" s="55">
        <f t="shared" si="8"/>
        <v>0</v>
      </c>
      <c r="O46" s="55">
        <f t="shared" si="9"/>
        <v>0</v>
      </c>
      <c r="P46" s="51">
        <f t="shared" si="10"/>
        <v>0</v>
      </c>
    </row>
    <row r="47" spans="1:16" s="56" customFormat="1" ht="28.5" customHeight="1">
      <c r="A47" s="48">
        <v>13</v>
      </c>
      <c r="B47" s="46" t="s">
        <v>132</v>
      </c>
      <c r="C47" s="58" t="s">
        <v>179</v>
      </c>
      <c r="D47" s="48" t="s">
        <v>38</v>
      </c>
      <c r="E47" s="49">
        <v>1.2</v>
      </c>
      <c r="F47" s="50"/>
      <c r="G47" s="51"/>
      <c r="H47" s="51"/>
      <c r="I47" s="51"/>
      <c r="J47" s="51"/>
      <c r="K47" s="52">
        <f>ROUND(SUM(H47:J47),2)</f>
        <v>0</v>
      </c>
      <c r="L47" s="50"/>
      <c r="M47" s="55">
        <f t="shared" si="7"/>
        <v>0</v>
      </c>
      <c r="N47" s="55">
        <f t="shared" si="8"/>
        <v>0</v>
      </c>
      <c r="O47" s="55">
        <f t="shared" si="9"/>
        <v>0</v>
      </c>
      <c r="P47" s="51">
        <f t="shared" si="10"/>
        <v>0</v>
      </c>
    </row>
    <row r="48" spans="1:16" s="56" customFormat="1" ht="19.5" customHeight="1">
      <c r="A48" s="48">
        <v>14</v>
      </c>
      <c r="B48" s="48" t="s">
        <v>151</v>
      </c>
      <c r="C48" s="58" t="s">
        <v>152</v>
      </c>
      <c r="D48" s="48" t="s">
        <v>87</v>
      </c>
      <c r="E48" s="49">
        <v>1</v>
      </c>
      <c r="F48" s="54"/>
      <c r="G48" s="51"/>
      <c r="H48" s="51"/>
      <c r="I48" s="51"/>
      <c r="J48" s="51"/>
      <c r="K48" s="52">
        <f t="shared" si="6"/>
        <v>0</v>
      </c>
      <c r="L48" s="50"/>
      <c r="M48" s="55"/>
      <c r="N48" s="55">
        <f t="shared" si="8"/>
        <v>0</v>
      </c>
      <c r="O48" s="55"/>
      <c r="P48" s="51">
        <f t="shared" si="10"/>
        <v>0</v>
      </c>
    </row>
    <row r="49" spans="1:16" s="151" customFormat="1" ht="19.5" customHeight="1">
      <c r="A49" s="161" t="s">
        <v>180</v>
      </c>
      <c r="B49" s="161" t="s">
        <v>181</v>
      </c>
      <c r="C49" s="141" t="s">
        <v>182</v>
      </c>
      <c r="D49" s="141"/>
      <c r="E49" s="162"/>
      <c r="F49" s="54"/>
      <c r="G49" s="51"/>
      <c r="H49" s="51"/>
      <c r="I49" s="51"/>
      <c r="J49" s="51"/>
      <c r="K49" s="52"/>
      <c r="L49" s="50"/>
      <c r="M49" s="55"/>
      <c r="N49" s="55"/>
      <c r="O49" s="55"/>
      <c r="P49" s="51"/>
    </row>
    <row r="50" spans="1:16" s="172" customFormat="1" ht="32.25" customHeight="1">
      <c r="A50" s="163">
        <v>1</v>
      </c>
      <c r="B50" s="163" t="s">
        <v>183</v>
      </c>
      <c r="C50" s="164" t="s">
        <v>184</v>
      </c>
      <c r="D50" s="165" t="s">
        <v>123</v>
      </c>
      <c r="E50" s="166">
        <v>1</v>
      </c>
      <c r="F50" s="167"/>
      <c r="G50" s="51"/>
      <c r="H50" s="168"/>
      <c r="I50" s="169"/>
      <c r="J50" s="168"/>
      <c r="K50" s="170">
        <f>SUM(H50:J50)</f>
        <v>0</v>
      </c>
      <c r="L50" s="171"/>
      <c r="M50" s="168">
        <f>ROUND(H50*E50,2)</f>
        <v>0</v>
      </c>
      <c r="N50" s="168">
        <f>ROUND(I50*E50,2)</f>
        <v>0</v>
      </c>
      <c r="O50" s="168">
        <f>ROUND(J50*E50,2)</f>
        <v>0</v>
      </c>
      <c r="P50" s="168">
        <f>ROUND(SUM(M50:O50),2)</f>
        <v>0</v>
      </c>
    </row>
    <row r="51" spans="1:16" s="172" customFormat="1" ht="32.25" customHeight="1">
      <c r="A51" s="163">
        <f>A50+1</f>
        <v>2</v>
      </c>
      <c r="B51" s="163" t="s">
        <v>185</v>
      </c>
      <c r="C51" s="164" t="s">
        <v>186</v>
      </c>
      <c r="D51" s="165" t="s">
        <v>123</v>
      </c>
      <c r="E51" s="166">
        <v>1</v>
      </c>
      <c r="F51" s="167"/>
      <c r="G51" s="51"/>
      <c r="H51" s="168"/>
      <c r="I51" s="169"/>
      <c r="J51" s="168"/>
      <c r="K51" s="170">
        <f>SUM(H51:J51)</f>
        <v>0</v>
      </c>
      <c r="L51" s="171"/>
      <c r="M51" s="168">
        <f>ROUND(H51*E51,2)</f>
        <v>0</v>
      </c>
      <c r="N51" s="168">
        <f>ROUND(I51*E51,2)</f>
        <v>0</v>
      </c>
      <c r="O51" s="168">
        <f>ROUND(J51*E51,2)</f>
        <v>0</v>
      </c>
      <c r="P51" s="168">
        <f>ROUND(SUM(M51:O51),2)</f>
        <v>0</v>
      </c>
    </row>
    <row r="52" spans="1:16" s="172" customFormat="1" ht="43.5" customHeight="1">
      <c r="A52" s="163">
        <f>A51+1</f>
        <v>3</v>
      </c>
      <c r="B52" s="163" t="s">
        <v>187</v>
      </c>
      <c r="C52" s="164" t="s">
        <v>188</v>
      </c>
      <c r="D52" s="165" t="s">
        <v>123</v>
      </c>
      <c r="E52" s="166">
        <v>1</v>
      </c>
      <c r="F52" s="167"/>
      <c r="G52" s="51"/>
      <c r="H52" s="168"/>
      <c r="I52" s="169"/>
      <c r="J52" s="168"/>
      <c r="K52" s="170">
        <f>SUM(H52:J52)</f>
        <v>0</v>
      </c>
      <c r="L52" s="171"/>
      <c r="M52" s="168">
        <f>ROUND(H52*E52,2)</f>
        <v>0</v>
      </c>
      <c r="N52" s="168">
        <f>ROUND(I52*E52,2)</f>
        <v>0</v>
      </c>
      <c r="O52" s="168">
        <f>ROUND(J52*E52,2)</f>
        <v>0</v>
      </c>
      <c r="P52" s="168">
        <f>ROUND(SUM(M52:O52),2)</f>
        <v>0</v>
      </c>
    </row>
    <row r="53" spans="1:16" s="172" customFormat="1" ht="43.5" customHeight="1">
      <c r="A53" s="163">
        <f>A52+1</f>
        <v>4</v>
      </c>
      <c r="B53" s="163" t="s">
        <v>189</v>
      </c>
      <c r="C53" s="164" t="s">
        <v>190</v>
      </c>
      <c r="D53" s="165" t="s">
        <v>87</v>
      </c>
      <c r="E53" s="166">
        <v>1</v>
      </c>
      <c r="F53" s="167"/>
      <c r="G53" s="51"/>
      <c r="H53" s="168"/>
      <c r="I53" s="169"/>
      <c r="J53" s="168"/>
      <c r="K53" s="170">
        <f>SUM(H53:J53)</f>
        <v>0</v>
      </c>
      <c r="L53" s="171"/>
      <c r="M53" s="168">
        <f>ROUND(H53*E53,2)</f>
        <v>0</v>
      </c>
      <c r="N53" s="168">
        <f>ROUND(I53*E53,2)</f>
        <v>0</v>
      </c>
      <c r="O53" s="168">
        <f>ROUND(J53*E53,2)</f>
        <v>0</v>
      </c>
      <c r="P53" s="168">
        <f>ROUND(SUM(M53:O53),2)</f>
        <v>0</v>
      </c>
    </row>
    <row r="54" spans="1:16" s="56" customFormat="1" ht="18" customHeight="1">
      <c r="A54" s="163">
        <f>A53+1</f>
        <v>5</v>
      </c>
      <c r="B54" s="48" t="s">
        <v>151</v>
      </c>
      <c r="C54" s="53" t="s">
        <v>152</v>
      </c>
      <c r="D54" s="48" t="s">
        <v>87</v>
      </c>
      <c r="E54" s="49">
        <v>1</v>
      </c>
      <c r="F54" s="54"/>
      <c r="G54" s="51"/>
      <c r="H54" s="51"/>
      <c r="I54" s="51"/>
      <c r="J54" s="51"/>
      <c r="K54" s="52">
        <f>ROUND(SUM(H54:J54),2)</f>
        <v>0</v>
      </c>
      <c r="L54" s="50"/>
      <c r="M54" s="55"/>
      <c r="N54" s="55">
        <f>ROUND(I54*E54,2)</f>
        <v>0</v>
      </c>
      <c r="O54" s="55"/>
      <c r="P54" s="51">
        <f>ROUND(SUM(M54:O54),2)</f>
        <v>0</v>
      </c>
    </row>
    <row r="55" spans="1:16" s="151" customFormat="1" ht="18" customHeight="1">
      <c r="A55" s="161" t="s">
        <v>191</v>
      </c>
      <c r="B55" s="161" t="s">
        <v>192</v>
      </c>
      <c r="C55" s="173" t="s">
        <v>193</v>
      </c>
      <c r="D55" s="141"/>
      <c r="E55" s="162"/>
      <c r="F55" s="54"/>
      <c r="G55" s="51"/>
      <c r="H55" s="51"/>
      <c r="I55" s="51"/>
      <c r="J55" s="51"/>
      <c r="K55" s="52"/>
      <c r="L55" s="50"/>
      <c r="M55" s="55"/>
      <c r="N55" s="55"/>
      <c r="O55" s="55"/>
      <c r="P55" s="51"/>
    </row>
    <row r="56" spans="1:16" s="151" customFormat="1" ht="18" customHeight="1">
      <c r="A56" s="48">
        <v>1</v>
      </c>
      <c r="B56" s="48" t="s">
        <v>194</v>
      </c>
      <c r="C56" s="58" t="s">
        <v>195</v>
      </c>
      <c r="D56" s="48" t="s">
        <v>123</v>
      </c>
      <c r="E56" s="49">
        <v>1</v>
      </c>
      <c r="F56" s="54"/>
      <c r="G56" s="51"/>
      <c r="H56" s="51"/>
      <c r="I56" s="51"/>
      <c r="J56" s="51"/>
      <c r="K56" s="52">
        <f>ROUND(SUM(H56:J56),2)</f>
        <v>0</v>
      </c>
      <c r="L56" s="50"/>
      <c r="M56" s="55">
        <f>ROUND(H56*E56,2)</f>
        <v>0</v>
      </c>
      <c r="N56" s="55">
        <f>ROUND(I56*E56,2)</f>
        <v>0</v>
      </c>
      <c r="O56" s="55">
        <f>ROUND(J56*E56,2)</f>
        <v>0</v>
      </c>
      <c r="P56" s="51">
        <f>ROUND(SUM(M56:O56),2)</f>
        <v>0</v>
      </c>
    </row>
    <row r="57" spans="1:16" s="151" customFormat="1" ht="18" customHeight="1">
      <c r="A57" s="48">
        <f>A56+1</f>
        <v>2</v>
      </c>
      <c r="B57" s="48" t="s">
        <v>196</v>
      </c>
      <c r="C57" s="58" t="s">
        <v>197</v>
      </c>
      <c r="D57" s="48" t="s">
        <v>34</v>
      </c>
      <c r="E57" s="49">
        <v>6</v>
      </c>
      <c r="F57" s="54"/>
      <c r="G57" s="51"/>
      <c r="H57" s="51"/>
      <c r="I57" s="51"/>
      <c r="J57" s="51"/>
      <c r="K57" s="52">
        <f>ROUND(SUM(H57:J57),2)</f>
        <v>0</v>
      </c>
      <c r="L57" s="50"/>
      <c r="M57" s="55">
        <f>ROUND(H57*E57,2)</f>
        <v>0</v>
      </c>
      <c r="N57" s="55">
        <f>ROUND(I57*E57,2)</f>
        <v>0</v>
      </c>
      <c r="O57" s="55">
        <f>ROUND(J57*E57,2)</f>
        <v>0</v>
      </c>
      <c r="P57" s="51">
        <f>ROUND(SUM(M57:O57),2)</f>
        <v>0</v>
      </c>
    </row>
    <row r="58" spans="1:16" s="151" customFormat="1" ht="18" customHeight="1">
      <c r="A58" s="48">
        <f>A57+1</f>
        <v>3</v>
      </c>
      <c r="B58" s="48" t="s">
        <v>198</v>
      </c>
      <c r="C58" s="58" t="s">
        <v>199</v>
      </c>
      <c r="D58" s="48" t="s">
        <v>123</v>
      </c>
      <c r="E58" s="49">
        <v>1</v>
      </c>
      <c r="F58" s="54"/>
      <c r="G58" s="51"/>
      <c r="H58" s="51"/>
      <c r="I58" s="51"/>
      <c r="J58" s="51"/>
      <c r="K58" s="52">
        <f>ROUND(SUM(H58:J58),2)</f>
        <v>0</v>
      </c>
      <c r="L58" s="50"/>
      <c r="M58" s="55">
        <f>ROUND(H58*E58,2)</f>
        <v>0</v>
      </c>
      <c r="N58" s="55">
        <f>ROUND(I58*E58,2)</f>
        <v>0</v>
      </c>
      <c r="O58" s="55">
        <f>ROUND(J58*E58,2)</f>
        <v>0</v>
      </c>
      <c r="P58" s="51">
        <f>ROUND(SUM(M58:O58),2)</f>
        <v>0</v>
      </c>
    </row>
    <row r="59" spans="1:16" s="151" customFormat="1" ht="18" customHeight="1">
      <c r="A59" s="48">
        <f>A58+1</f>
        <v>4</v>
      </c>
      <c r="B59" s="48" t="s">
        <v>151</v>
      </c>
      <c r="C59" s="53" t="s">
        <v>152</v>
      </c>
      <c r="D59" s="48" t="s">
        <v>87</v>
      </c>
      <c r="E59" s="49">
        <v>1</v>
      </c>
      <c r="F59" s="54"/>
      <c r="G59" s="51"/>
      <c r="H59" s="51"/>
      <c r="I59" s="51"/>
      <c r="J59" s="51"/>
      <c r="K59" s="52">
        <f>ROUND(SUM(H59:J59),2)</f>
        <v>0</v>
      </c>
      <c r="L59" s="50"/>
      <c r="M59" s="55"/>
      <c r="N59" s="55">
        <f>ROUND(I59*E59,2)</f>
        <v>0</v>
      </c>
      <c r="O59" s="55"/>
      <c r="P59" s="51">
        <f>ROUND(SUM(M59:O59),2)</f>
        <v>0</v>
      </c>
    </row>
    <row r="60" spans="1:16" s="151" customFormat="1" ht="18" customHeight="1">
      <c r="A60" s="141" t="s">
        <v>200</v>
      </c>
      <c r="B60" s="149" t="s">
        <v>201</v>
      </c>
      <c r="C60" s="149" t="s">
        <v>202</v>
      </c>
      <c r="D60" s="141"/>
      <c r="E60" s="174"/>
      <c r="F60" s="54"/>
      <c r="G60" s="51"/>
      <c r="H60" s="51"/>
      <c r="I60" s="51"/>
      <c r="J60" s="51"/>
      <c r="K60" s="52"/>
      <c r="L60" s="50"/>
      <c r="M60" s="55"/>
      <c r="N60" s="55"/>
      <c r="O60" s="55"/>
      <c r="P60" s="51"/>
    </row>
    <row r="61" spans="1:16" s="151" customFormat="1" ht="18" customHeight="1">
      <c r="A61" s="48">
        <v>1</v>
      </c>
      <c r="B61" s="48" t="s">
        <v>203</v>
      </c>
      <c r="C61" s="58" t="s">
        <v>204</v>
      </c>
      <c r="D61" s="48" t="s">
        <v>123</v>
      </c>
      <c r="E61" s="49">
        <v>1</v>
      </c>
      <c r="F61" s="54"/>
      <c r="G61" s="51"/>
      <c r="H61" s="51"/>
      <c r="I61" s="51"/>
      <c r="J61" s="51"/>
      <c r="K61" s="52">
        <f>ROUND(SUM(H61:J61),2)</f>
        <v>0</v>
      </c>
      <c r="L61" s="50"/>
      <c r="M61" s="55">
        <f>ROUND(H61*E61,2)</f>
        <v>0</v>
      </c>
      <c r="N61" s="55">
        <f>ROUND(I61*E61,2)</f>
        <v>0</v>
      </c>
      <c r="O61" s="55">
        <f>ROUND(J61*E61,2)</f>
        <v>0</v>
      </c>
      <c r="P61" s="51">
        <f>ROUND(SUM(M61:O61),2)</f>
        <v>0</v>
      </c>
    </row>
    <row r="62" spans="1:16" s="151" customFormat="1" ht="31.5" customHeight="1">
      <c r="A62" s="48">
        <f>A61+1</f>
        <v>2</v>
      </c>
      <c r="B62" s="48" t="s">
        <v>196</v>
      </c>
      <c r="C62" s="58" t="s">
        <v>205</v>
      </c>
      <c r="D62" s="48" t="s">
        <v>34</v>
      </c>
      <c r="E62" s="49">
        <v>12</v>
      </c>
      <c r="F62" s="54"/>
      <c r="G62" s="51"/>
      <c r="H62" s="51"/>
      <c r="I62" s="51"/>
      <c r="J62" s="51"/>
      <c r="K62" s="52">
        <f>ROUND(SUM(H62:J62),2)</f>
        <v>0</v>
      </c>
      <c r="L62" s="50"/>
      <c r="M62" s="55">
        <f>ROUND(H62*E62,2)</f>
        <v>0</v>
      </c>
      <c r="N62" s="55">
        <f>ROUND(I62*E62,2)</f>
        <v>0</v>
      </c>
      <c r="O62" s="55">
        <f>ROUND(J62*E62,2)</f>
        <v>0</v>
      </c>
      <c r="P62" s="51">
        <f>ROUND(SUM(M62:O62),2)</f>
        <v>0</v>
      </c>
    </row>
    <row r="63" spans="1:16" s="151" customFormat="1" ht="19.5" customHeight="1">
      <c r="A63" s="48">
        <f>A62+1</f>
        <v>3</v>
      </c>
      <c r="B63" s="48" t="s">
        <v>206</v>
      </c>
      <c r="C63" s="58" t="s">
        <v>207</v>
      </c>
      <c r="D63" s="48" t="s">
        <v>87</v>
      </c>
      <c r="E63" s="49">
        <v>1</v>
      </c>
      <c r="F63" s="54"/>
      <c r="G63" s="51"/>
      <c r="H63" s="51"/>
      <c r="I63" s="51"/>
      <c r="J63" s="51"/>
      <c r="K63" s="52">
        <f>ROUND(SUM(H63:J63),2)</f>
        <v>0</v>
      </c>
      <c r="L63" s="50"/>
      <c r="M63" s="55">
        <f>ROUND(H63*E63,2)</f>
        <v>0</v>
      </c>
      <c r="N63" s="55">
        <f>ROUND(I63*E63,2)</f>
        <v>0</v>
      </c>
      <c r="O63" s="55">
        <f>ROUND(J63*E63,2)</f>
        <v>0</v>
      </c>
      <c r="P63" s="51">
        <f>ROUND(SUM(M63:O63),2)</f>
        <v>0</v>
      </c>
    </row>
    <row r="64" spans="1:16" s="151" customFormat="1" ht="19.5" customHeight="1">
      <c r="A64" s="48">
        <f>A63+1</f>
        <v>4</v>
      </c>
      <c r="B64" s="48" t="s">
        <v>151</v>
      </c>
      <c r="C64" s="53" t="s">
        <v>152</v>
      </c>
      <c r="D64" s="48" t="s">
        <v>87</v>
      </c>
      <c r="E64" s="49">
        <v>1</v>
      </c>
      <c r="F64" s="54"/>
      <c r="G64" s="51"/>
      <c r="H64" s="51"/>
      <c r="I64" s="51"/>
      <c r="J64" s="51"/>
      <c r="K64" s="52">
        <f>ROUND(SUM(H64:J64),2)</f>
        <v>0</v>
      </c>
      <c r="L64" s="50"/>
      <c r="M64" s="55"/>
      <c r="N64" s="55">
        <f>ROUND(I64*E64,2)</f>
        <v>0</v>
      </c>
      <c r="O64" s="55"/>
      <c r="P64" s="51">
        <f>ROUND(SUM(M64:O64),2)</f>
        <v>0</v>
      </c>
    </row>
    <row r="65" spans="1:16" ht="19.5" customHeight="1">
      <c r="A65" s="175" t="s">
        <v>208</v>
      </c>
      <c r="B65" s="175" t="s">
        <v>209</v>
      </c>
      <c r="C65" s="176" t="s">
        <v>210</v>
      </c>
      <c r="D65" s="175"/>
      <c r="E65" s="177"/>
      <c r="F65" s="54"/>
      <c r="G65" s="51"/>
      <c r="H65" s="51"/>
      <c r="I65" s="51"/>
      <c r="J65" s="51"/>
      <c r="K65" s="52"/>
      <c r="L65" s="50"/>
      <c r="M65" s="55"/>
      <c r="N65" s="55"/>
      <c r="O65" s="55"/>
      <c r="P65" s="51"/>
    </row>
    <row r="66" spans="1:16" ht="31.5" customHeight="1">
      <c r="A66" s="48">
        <v>1</v>
      </c>
      <c r="B66" s="152" t="s">
        <v>211</v>
      </c>
      <c r="C66" s="178" t="s">
        <v>212</v>
      </c>
      <c r="D66" s="154" t="s">
        <v>87</v>
      </c>
      <c r="E66" s="60">
        <v>1</v>
      </c>
      <c r="F66" s="157"/>
      <c r="G66" s="51"/>
      <c r="H66" s="55"/>
      <c r="I66" s="55"/>
      <c r="J66" s="55"/>
      <c r="K66" s="158">
        <f>ROUND(SUM(H66:J66),2)</f>
        <v>0</v>
      </c>
      <c r="L66" s="50"/>
      <c r="M66" s="55">
        <f>ROUND(H66*E66,2)</f>
        <v>0</v>
      </c>
      <c r="N66" s="55">
        <f>ROUND(I66*E66,2)</f>
        <v>0</v>
      </c>
      <c r="O66" s="55">
        <f>ROUND(J66*E66,2)</f>
        <v>0</v>
      </c>
      <c r="P66" s="55">
        <f>SUM(M66:O66)</f>
        <v>0</v>
      </c>
    </row>
    <row r="67" spans="1:16" s="56" customFormat="1" ht="31.5" customHeight="1">
      <c r="A67" s="48">
        <f>A66+1</f>
        <v>2</v>
      </c>
      <c r="B67" s="48" t="s">
        <v>213</v>
      </c>
      <c r="C67" s="58" t="s">
        <v>214</v>
      </c>
      <c r="D67" s="48" t="s">
        <v>141</v>
      </c>
      <c r="E67" s="49">
        <v>1</v>
      </c>
      <c r="F67" s="54"/>
      <c r="G67" s="51"/>
      <c r="H67" s="51"/>
      <c r="I67" s="51"/>
      <c r="J67" s="51"/>
      <c r="K67" s="52">
        <f>ROUND(SUM(H67:J67),2)</f>
        <v>0</v>
      </c>
      <c r="L67" s="50"/>
      <c r="M67" s="55">
        <f>ROUND(H67*E67,2)</f>
        <v>0</v>
      </c>
      <c r="N67" s="55">
        <f>ROUND(I67*E67,2)</f>
        <v>0</v>
      </c>
      <c r="O67" s="55">
        <f>ROUND(J67*E67,2)</f>
        <v>0</v>
      </c>
      <c r="P67" s="51">
        <f>ROUND(SUM(M67:O67),2)</f>
        <v>0</v>
      </c>
    </row>
    <row r="68" spans="1:16" s="56" customFormat="1" ht="31.5" customHeight="1">
      <c r="A68" s="48">
        <f>A67+1</f>
        <v>3</v>
      </c>
      <c r="B68" s="48" t="s">
        <v>215</v>
      </c>
      <c r="C68" s="58" t="s">
        <v>216</v>
      </c>
      <c r="D68" s="48" t="s">
        <v>141</v>
      </c>
      <c r="E68" s="49">
        <v>2</v>
      </c>
      <c r="F68" s="54"/>
      <c r="G68" s="51"/>
      <c r="H68" s="51"/>
      <c r="I68" s="51"/>
      <c r="J68" s="51"/>
      <c r="K68" s="52">
        <f>ROUND(SUM(H68:J68),2)</f>
        <v>0</v>
      </c>
      <c r="L68" s="50"/>
      <c r="M68" s="55">
        <f>ROUND(H68*E68,2)</f>
        <v>0</v>
      </c>
      <c r="N68" s="55">
        <f>ROUND(I68*E68,2)</f>
        <v>0</v>
      </c>
      <c r="O68" s="55">
        <f>ROUND(J68*E68,2)</f>
        <v>0</v>
      </c>
      <c r="P68" s="51">
        <f>ROUND(SUM(M68:O68),2)</f>
        <v>0</v>
      </c>
    </row>
    <row r="69" spans="1:16" s="56" customFormat="1" ht="31.5" customHeight="1">
      <c r="A69" s="48">
        <f>A68+1</f>
        <v>4</v>
      </c>
      <c r="B69" s="48" t="s">
        <v>217</v>
      </c>
      <c r="C69" s="58" t="s">
        <v>218</v>
      </c>
      <c r="D69" s="48" t="s">
        <v>38</v>
      </c>
      <c r="E69" s="49">
        <f>E68</f>
        <v>2</v>
      </c>
      <c r="F69" s="54"/>
      <c r="G69" s="51"/>
      <c r="H69" s="51"/>
      <c r="I69" s="51"/>
      <c r="J69" s="51"/>
      <c r="K69" s="52">
        <f>ROUND(SUM(H69:J69),2)</f>
        <v>0</v>
      </c>
      <c r="L69" s="50"/>
      <c r="M69" s="55">
        <f>ROUND(H69*E69,2)</f>
        <v>0</v>
      </c>
      <c r="N69" s="55">
        <f>ROUND(I69*E69,2)</f>
        <v>0</v>
      </c>
      <c r="O69" s="55">
        <f>ROUND(J69*E69,2)</f>
        <v>0</v>
      </c>
      <c r="P69" s="51">
        <f>ROUND(SUM(M69:O69),2)</f>
        <v>0</v>
      </c>
    </row>
    <row r="70" spans="1:17" s="179" customFormat="1" ht="18" customHeight="1">
      <c r="A70" s="73"/>
      <c r="B70" s="74"/>
      <c r="C70" s="75" t="s">
        <v>106</v>
      </c>
      <c r="D70" s="74" t="s">
        <v>10</v>
      </c>
      <c r="E70" s="76"/>
      <c r="F70" s="77"/>
      <c r="G70" s="77"/>
      <c r="H70" s="77"/>
      <c r="I70" s="77"/>
      <c r="J70" s="77"/>
      <c r="K70" s="77"/>
      <c r="L70" s="78">
        <f>SUM(L16:L69)</f>
        <v>0</v>
      </c>
      <c r="M70" s="78">
        <f>SUM(M16:M69)</f>
        <v>0</v>
      </c>
      <c r="N70" s="78">
        <f>SUM(N16:N69)</f>
        <v>0</v>
      </c>
      <c r="O70" s="78">
        <f>SUM(O16:O69)</f>
        <v>0</v>
      </c>
      <c r="P70" s="79">
        <f>SUM(M70:O70)</f>
        <v>0</v>
      </c>
      <c r="Q70" s="3"/>
    </row>
    <row r="71" spans="1:16" s="179" customFormat="1" ht="33" customHeight="1">
      <c r="A71" s="80"/>
      <c r="B71" s="81"/>
      <c r="C71" s="82" t="s">
        <v>107</v>
      </c>
      <c r="D71" s="81" t="s">
        <v>108</v>
      </c>
      <c r="E71" s="83">
        <v>7</v>
      </c>
      <c r="F71" s="84"/>
      <c r="G71" s="84"/>
      <c r="H71" s="85"/>
      <c r="I71" s="85"/>
      <c r="J71" s="84"/>
      <c r="K71" s="84"/>
      <c r="L71" s="86"/>
      <c r="M71" s="85"/>
      <c r="N71" s="85">
        <f>ROUND(N70*E71/100,2)</f>
        <v>0</v>
      </c>
      <c r="O71" s="84"/>
      <c r="P71" s="87">
        <f>N71</f>
        <v>0</v>
      </c>
    </row>
    <row r="72" spans="1:16" s="179" customFormat="1" ht="18" customHeight="1">
      <c r="A72" s="88"/>
      <c r="B72" s="89"/>
      <c r="C72" s="90" t="s">
        <v>109</v>
      </c>
      <c r="D72" s="91" t="s">
        <v>10</v>
      </c>
      <c r="E72" s="92"/>
      <c r="F72" s="93"/>
      <c r="G72" s="93"/>
      <c r="H72" s="93"/>
      <c r="I72" s="93"/>
      <c r="J72" s="93" t="s">
        <v>110</v>
      </c>
      <c r="K72" s="93"/>
      <c r="L72" s="94"/>
      <c r="M72" s="93">
        <f>ROUND(SUM(M70:M71),2)</f>
        <v>0</v>
      </c>
      <c r="N72" s="93">
        <f>ROUND(SUM(N70:N71),2)</f>
        <v>0</v>
      </c>
      <c r="O72" s="93">
        <f>ROUND(SUM(O70:O71),2)</f>
        <v>0</v>
      </c>
      <c r="P72" s="95">
        <f>ROUND(SUM(M72:O72),2)</f>
        <v>0</v>
      </c>
    </row>
    <row r="73" spans="1:16" s="179" customFormat="1" ht="18" customHeight="1">
      <c r="A73" s="96"/>
      <c r="B73" s="97"/>
      <c r="C73" s="98" t="s">
        <v>111</v>
      </c>
      <c r="D73" s="99" t="s">
        <v>112</v>
      </c>
      <c r="E73" s="100"/>
      <c r="F73" s="101"/>
      <c r="G73" s="102"/>
      <c r="H73" s="102"/>
      <c r="I73" s="102"/>
      <c r="J73" s="102"/>
      <c r="K73" s="102"/>
      <c r="L73" s="102"/>
      <c r="M73" s="101"/>
      <c r="N73" s="103"/>
      <c r="O73" s="103"/>
      <c r="P73" s="104">
        <f>L70</f>
        <v>0</v>
      </c>
    </row>
    <row r="74" spans="1:16" s="179" customFormat="1" ht="12.75" customHeight="1">
      <c r="A74" s="180"/>
      <c r="B74" s="181"/>
      <c r="C74" s="182"/>
      <c r="D74" s="183"/>
      <c r="E74" s="183"/>
      <c r="F74" s="183"/>
      <c r="G74" s="183"/>
      <c r="H74" s="183"/>
      <c r="I74" s="183"/>
      <c r="J74" s="183"/>
      <c r="K74" s="183"/>
      <c r="L74" s="183"/>
      <c r="M74" s="181"/>
      <c r="N74" s="181"/>
      <c r="O74" s="181"/>
      <c r="P74" s="184"/>
    </row>
    <row r="75" spans="1:16" s="179" customFormat="1" ht="19.5" customHeight="1">
      <c r="A75" s="110"/>
      <c r="B75" s="111"/>
      <c r="C75" s="112"/>
      <c r="D75" s="113"/>
      <c r="E75" s="113"/>
      <c r="F75" s="113"/>
      <c r="G75" s="113"/>
      <c r="H75" s="113"/>
      <c r="I75" s="113"/>
      <c r="J75" s="113"/>
      <c r="K75" s="113"/>
      <c r="L75" s="113"/>
      <c r="M75" s="111"/>
      <c r="N75" s="111"/>
      <c r="O75" s="111"/>
      <c r="P75" s="114"/>
    </row>
    <row r="76" spans="1:16" s="179" customFormat="1" ht="16.5" customHeight="1">
      <c r="A76" s="115" t="s">
        <v>113</v>
      </c>
      <c r="B76" s="115"/>
      <c r="C76" s="115"/>
      <c r="D76" s="115"/>
      <c r="E76" s="115"/>
      <c r="F76" s="115"/>
      <c r="G76" s="115"/>
      <c r="H76" s="115"/>
      <c r="I76" s="116"/>
      <c r="J76" s="117" t="s">
        <v>114</v>
      </c>
      <c r="K76" s="117"/>
      <c r="L76" s="117"/>
      <c r="M76" s="117"/>
      <c r="N76" s="117"/>
      <c r="O76" s="117"/>
      <c r="P76" s="117"/>
    </row>
    <row r="77" spans="1:16" s="179" customFormat="1" ht="19.5" customHeight="1">
      <c r="A77" s="115"/>
      <c r="B77" s="118"/>
      <c r="C77" s="118"/>
      <c r="D77" s="118"/>
      <c r="E77" s="118"/>
      <c r="F77" s="118"/>
      <c r="G77" s="118"/>
      <c r="H77" s="118"/>
      <c r="I77" s="116"/>
      <c r="J77" s="118"/>
      <c r="K77" s="118"/>
      <c r="L77" s="118"/>
      <c r="M77" s="118"/>
      <c r="N77" s="118"/>
      <c r="O77" s="118"/>
      <c r="P77" s="117"/>
    </row>
    <row r="78" spans="1:16" ht="12.75">
      <c r="A78" s="185"/>
      <c r="B78" s="186"/>
      <c r="C78" s="186"/>
      <c r="D78" s="186"/>
      <c r="E78" s="186"/>
      <c r="F78" s="186"/>
      <c r="G78" s="186"/>
      <c r="H78" s="187"/>
      <c r="I78" s="187"/>
      <c r="J78" s="186"/>
      <c r="K78" s="186"/>
      <c r="L78" s="186"/>
      <c r="M78" s="187"/>
      <c r="N78" s="187"/>
      <c r="O78" s="186"/>
      <c r="P78" s="188"/>
    </row>
  </sheetData>
  <sheetProtection selectLockedCells="1" selectUnlockedCells="1"/>
  <mergeCells count="21">
    <mergeCell ref="A1:P1"/>
    <mergeCell ref="A2:P2"/>
    <mergeCell ref="A3:P3"/>
    <mergeCell ref="A5:P5"/>
    <mergeCell ref="A6:P6"/>
    <mergeCell ref="A7:P7"/>
    <mergeCell ref="A8:P8"/>
    <mergeCell ref="A9:P9"/>
    <mergeCell ref="A10:L10"/>
    <mergeCell ref="M10:N10"/>
    <mergeCell ref="I11:P11"/>
    <mergeCell ref="A12:A13"/>
    <mergeCell ref="B12:B13"/>
    <mergeCell ref="C12:C13"/>
    <mergeCell ref="D12:D13"/>
    <mergeCell ref="E12:E13"/>
    <mergeCell ref="F12:K12"/>
    <mergeCell ref="L12:P12"/>
    <mergeCell ref="A76:H76"/>
    <mergeCell ref="J76:P76"/>
    <mergeCell ref="J77:L77"/>
  </mergeCells>
  <printOptions/>
  <pageMargins left="0.27569444444444446" right="0.27569444444444446" top="0.7875" bottom="0.47291666666666665" header="0.5118055555555555" footer="0.31527777777777777"/>
  <pageSetup horizontalDpi="300" verticalDpi="300" orientation="landscape" paperSize="9" scale="95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P72"/>
  <sheetViews>
    <sheetView zoomScaleSheetLayoutView="75" workbookViewId="0" topLeftCell="A58">
      <selection activeCell="I11" sqref="I11"/>
    </sheetView>
  </sheetViews>
  <sheetFormatPr defaultColWidth="9.140625" defaultRowHeight="12.75"/>
  <cols>
    <col min="1" max="1" width="5.00390625" style="1" customWidth="1"/>
    <col min="2" max="2" width="10.00390625" style="1" customWidth="1"/>
    <col min="3" max="3" width="36.421875" style="1" customWidth="1"/>
    <col min="4" max="4" width="7.00390625" style="1" customWidth="1"/>
    <col min="5" max="5" width="7.28125" style="1" customWidth="1"/>
    <col min="6" max="6" width="6.7109375" style="1" customWidth="1"/>
    <col min="7" max="7" width="8.140625" style="1" customWidth="1"/>
    <col min="8" max="8" width="6.8515625" style="2" customWidth="1"/>
    <col min="9" max="9" width="7.28125" style="2" customWidth="1"/>
    <col min="10" max="10" width="6.28125" style="1" customWidth="1"/>
    <col min="11" max="11" width="7.28125" style="1" customWidth="1"/>
    <col min="12" max="12" width="8.28125" style="1" customWidth="1"/>
    <col min="13" max="13" width="8.7109375" style="2" customWidth="1"/>
    <col min="14" max="14" width="9.28125" style="2" customWidth="1"/>
    <col min="15" max="15" width="8.421875" style="1" customWidth="1"/>
    <col min="16" max="16" width="9.140625" style="1" customWidth="1"/>
    <col min="17" max="17" width="9.57421875" style="123" customWidth="1"/>
    <col min="18" max="16384" width="9.140625" style="123" customWidth="1"/>
  </cols>
  <sheetData>
    <row r="1" spans="1:16" ht="18" customHeight="1">
      <c r="A1" s="124" t="s">
        <v>219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31.5" customHeight="1">
      <c r="A2" s="125" t="s">
        <v>220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13.5" customHeight="1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11.2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s="10" customFormat="1" ht="20.25" customHeight="1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10" customFormat="1" ht="20.25" customHeight="1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0" customFormat="1" ht="17.25" customHeight="1">
      <c r="A7" s="12" t="s">
        <v>117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s="10" customFormat="1" ht="17.25" customHeight="1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s="10" customFormat="1" ht="17.25" customHeight="1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s="10" customFormat="1" ht="20.25" customHeight="1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 t="s">
        <v>9</v>
      </c>
      <c r="N10" s="14"/>
      <c r="O10" s="15">
        <f>P66</f>
        <v>0</v>
      </c>
      <c r="P10" s="16" t="s">
        <v>10</v>
      </c>
    </row>
    <row r="11" spans="1:16" s="10" customFormat="1" ht="15.75" customHeight="1">
      <c r="A11" s="17"/>
      <c r="B11" s="17"/>
      <c r="C11" s="17"/>
      <c r="D11" s="17"/>
      <c r="E11" s="17"/>
      <c r="F11" s="17"/>
      <c r="G11" s="17"/>
      <c r="H11" s="17"/>
      <c r="I11" s="18" t="s">
        <v>118</v>
      </c>
      <c r="J11" s="18"/>
      <c r="K11" s="18"/>
      <c r="L11" s="18"/>
      <c r="M11" s="18"/>
      <c r="N11" s="18"/>
      <c r="O11" s="18"/>
      <c r="P11" s="18"/>
    </row>
    <row r="12" spans="1:16" ht="24.75" customHeight="1">
      <c r="A12" s="128" t="s">
        <v>12</v>
      </c>
      <c r="B12" s="128" t="s">
        <v>13</v>
      </c>
      <c r="C12" s="129" t="s">
        <v>14</v>
      </c>
      <c r="D12" s="128" t="s">
        <v>15</v>
      </c>
      <c r="E12" s="130" t="s">
        <v>16</v>
      </c>
      <c r="F12" s="131" t="s">
        <v>17</v>
      </c>
      <c r="G12" s="131"/>
      <c r="H12" s="131"/>
      <c r="I12" s="131"/>
      <c r="J12" s="131"/>
      <c r="K12" s="131"/>
      <c r="L12" s="132" t="s">
        <v>18</v>
      </c>
      <c r="M12" s="132"/>
      <c r="N12" s="132"/>
      <c r="O12" s="132"/>
      <c r="P12" s="132"/>
    </row>
    <row r="13" spans="1:16" ht="69.75" customHeight="1">
      <c r="A13" s="128"/>
      <c r="B13" s="128"/>
      <c r="C13" s="129"/>
      <c r="D13" s="128"/>
      <c r="E13" s="130"/>
      <c r="F13" s="133" t="s">
        <v>19</v>
      </c>
      <c r="G13" s="128" t="s">
        <v>20</v>
      </c>
      <c r="H13" s="128" t="s">
        <v>21</v>
      </c>
      <c r="I13" s="128" t="s">
        <v>22</v>
      </c>
      <c r="J13" s="128" t="s">
        <v>23</v>
      </c>
      <c r="K13" s="134" t="s">
        <v>24</v>
      </c>
      <c r="L13" s="135" t="s">
        <v>25</v>
      </c>
      <c r="M13" s="128" t="s">
        <v>26</v>
      </c>
      <c r="N13" s="128" t="s">
        <v>27</v>
      </c>
      <c r="O13" s="128" t="s">
        <v>28</v>
      </c>
      <c r="P13" s="128" t="s">
        <v>29</v>
      </c>
    </row>
    <row r="14" spans="1:16" ht="15.75" customHeight="1">
      <c r="A14" s="136">
        <v>1</v>
      </c>
      <c r="B14" s="136">
        <v>2</v>
      </c>
      <c r="C14" s="136">
        <v>3</v>
      </c>
      <c r="D14" s="136">
        <v>4</v>
      </c>
      <c r="E14" s="137">
        <v>5</v>
      </c>
      <c r="F14" s="138">
        <v>6</v>
      </c>
      <c r="G14" s="136">
        <v>7</v>
      </c>
      <c r="H14" s="136">
        <v>8</v>
      </c>
      <c r="I14" s="136">
        <v>9</v>
      </c>
      <c r="J14" s="136">
        <v>10</v>
      </c>
      <c r="K14" s="139">
        <v>11</v>
      </c>
      <c r="L14" s="140">
        <v>12</v>
      </c>
      <c r="M14" s="136">
        <v>13</v>
      </c>
      <c r="N14" s="136">
        <v>14</v>
      </c>
      <c r="O14" s="136">
        <v>15</v>
      </c>
      <c r="P14" s="136">
        <v>16</v>
      </c>
    </row>
    <row r="15" spans="1:16" s="56" customFormat="1" ht="15.75" customHeight="1">
      <c r="A15" s="141" t="s">
        <v>119</v>
      </c>
      <c r="B15" s="141" t="s">
        <v>30</v>
      </c>
      <c r="C15" s="142" t="s">
        <v>120</v>
      </c>
      <c r="D15" s="141"/>
      <c r="E15" s="143"/>
      <c r="F15" s="144"/>
      <c r="G15" s="145"/>
      <c r="H15" s="145"/>
      <c r="I15" s="145"/>
      <c r="J15" s="145"/>
      <c r="K15" s="146"/>
      <c r="L15" s="147"/>
      <c r="M15" s="148"/>
      <c r="N15" s="148"/>
      <c r="O15" s="148"/>
      <c r="P15" s="145"/>
    </row>
    <row r="16" spans="1:16" s="56" customFormat="1" ht="15.75" customHeight="1">
      <c r="A16" s="48">
        <v>1</v>
      </c>
      <c r="B16" s="48" t="s">
        <v>121</v>
      </c>
      <c r="C16" s="58" t="s">
        <v>122</v>
      </c>
      <c r="D16" s="48" t="s">
        <v>123</v>
      </c>
      <c r="E16" s="49">
        <v>1</v>
      </c>
      <c r="F16" s="50"/>
      <c r="G16" s="51"/>
      <c r="H16" s="51"/>
      <c r="I16" s="51"/>
      <c r="J16" s="51"/>
      <c r="K16" s="52">
        <f aca="true" t="shared" si="0" ref="K16:K31">ROUND(SUM(H16:J16),2)</f>
        <v>0</v>
      </c>
      <c r="L16" s="50"/>
      <c r="M16" s="55">
        <f>ROUND(H16*E16,2)</f>
        <v>0</v>
      </c>
      <c r="N16" s="55">
        <f aca="true" t="shared" si="1" ref="N16:N31">ROUND(I16*E16,2)</f>
        <v>0</v>
      </c>
      <c r="O16" s="55">
        <f>ROUND(J16*E16,2)</f>
        <v>0</v>
      </c>
      <c r="P16" s="51">
        <f>ROUND(SUM(M16:O16),2)</f>
        <v>0</v>
      </c>
    </row>
    <row r="17" spans="1:16" s="56" customFormat="1" ht="15.75" customHeight="1">
      <c r="A17" s="48">
        <v>2</v>
      </c>
      <c r="B17" s="48" t="s">
        <v>124</v>
      </c>
      <c r="C17" s="58" t="s">
        <v>125</v>
      </c>
      <c r="D17" s="48" t="s">
        <v>123</v>
      </c>
      <c r="E17" s="49">
        <v>1</v>
      </c>
      <c r="F17" s="50"/>
      <c r="G17" s="51"/>
      <c r="H17" s="51"/>
      <c r="I17" s="51"/>
      <c r="J17" s="51"/>
      <c r="K17" s="52">
        <f t="shared" si="0"/>
        <v>0</v>
      </c>
      <c r="L17" s="50"/>
      <c r="M17" s="55">
        <f aca="true" t="shared" si="2" ref="M17:M29">ROUND(H17*E17,2)</f>
        <v>0</v>
      </c>
      <c r="N17" s="55">
        <f t="shared" si="1"/>
        <v>0</v>
      </c>
      <c r="O17" s="55">
        <f aca="true" t="shared" si="3" ref="O17:O29">ROUND(J17*E17,2)</f>
        <v>0</v>
      </c>
      <c r="P17" s="51">
        <f aca="true" t="shared" si="4" ref="P17:P31">ROUND(SUM(M17:O17),2)</f>
        <v>0</v>
      </c>
    </row>
    <row r="18" spans="1:16" s="56" customFormat="1" ht="15.75" customHeight="1">
      <c r="A18" s="48">
        <v>3</v>
      </c>
      <c r="B18" s="46" t="s">
        <v>221</v>
      </c>
      <c r="C18" s="58" t="s">
        <v>222</v>
      </c>
      <c r="D18" s="48" t="s">
        <v>87</v>
      </c>
      <c r="E18" s="49">
        <v>1</v>
      </c>
      <c r="F18" s="50"/>
      <c r="G18" s="51"/>
      <c r="H18" s="51"/>
      <c r="I18" s="51"/>
      <c r="J18" s="51"/>
      <c r="K18" s="52">
        <f t="shared" si="0"/>
        <v>0</v>
      </c>
      <c r="L18" s="50"/>
      <c r="M18" s="55">
        <f t="shared" si="2"/>
        <v>0</v>
      </c>
      <c r="N18" s="55">
        <f t="shared" si="1"/>
        <v>0</v>
      </c>
      <c r="O18" s="55">
        <f t="shared" si="3"/>
        <v>0</v>
      </c>
      <c r="P18" s="51">
        <f t="shared" si="4"/>
        <v>0</v>
      </c>
    </row>
    <row r="19" spans="1:16" s="56" customFormat="1" ht="15.75" customHeight="1">
      <c r="A19" s="48">
        <v>4</v>
      </c>
      <c r="B19" s="48" t="s">
        <v>223</v>
      </c>
      <c r="C19" s="58" t="s">
        <v>224</v>
      </c>
      <c r="D19" s="48" t="s">
        <v>87</v>
      </c>
      <c r="E19" s="49">
        <v>1</v>
      </c>
      <c r="F19" s="50"/>
      <c r="G19" s="51"/>
      <c r="H19" s="51"/>
      <c r="I19" s="51"/>
      <c r="J19" s="51"/>
      <c r="K19" s="52">
        <f t="shared" si="0"/>
        <v>0</v>
      </c>
      <c r="L19" s="50"/>
      <c r="M19" s="55">
        <f t="shared" si="2"/>
        <v>0</v>
      </c>
      <c r="N19" s="55">
        <f t="shared" si="1"/>
        <v>0</v>
      </c>
      <c r="O19" s="55">
        <f t="shared" si="3"/>
        <v>0</v>
      </c>
      <c r="P19" s="51">
        <f t="shared" si="4"/>
        <v>0</v>
      </c>
    </row>
    <row r="20" spans="1:16" s="56" customFormat="1" ht="15.75" customHeight="1">
      <c r="A20" s="48">
        <v>5</v>
      </c>
      <c r="B20" s="46" t="s">
        <v>130</v>
      </c>
      <c r="C20" s="58" t="s">
        <v>131</v>
      </c>
      <c r="D20" s="48" t="s">
        <v>123</v>
      </c>
      <c r="E20" s="49">
        <v>2</v>
      </c>
      <c r="F20" s="50"/>
      <c r="G20" s="51"/>
      <c r="H20" s="51"/>
      <c r="I20" s="51"/>
      <c r="J20" s="51"/>
      <c r="K20" s="52">
        <f t="shared" si="0"/>
        <v>0</v>
      </c>
      <c r="L20" s="50"/>
      <c r="M20" s="55">
        <f t="shared" si="2"/>
        <v>0</v>
      </c>
      <c r="N20" s="55">
        <f t="shared" si="1"/>
        <v>0</v>
      </c>
      <c r="O20" s="55">
        <f t="shared" si="3"/>
        <v>0</v>
      </c>
      <c r="P20" s="51">
        <f t="shared" si="4"/>
        <v>0</v>
      </c>
    </row>
    <row r="21" spans="1:16" s="56" customFormat="1" ht="25.5" customHeight="1">
      <c r="A21" s="48">
        <v>6</v>
      </c>
      <c r="B21" s="46" t="s">
        <v>132</v>
      </c>
      <c r="C21" s="58" t="s">
        <v>133</v>
      </c>
      <c r="D21" s="48" t="s">
        <v>38</v>
      </c>
      <c r="E21" s="49">
        <v>1.4</v>
      </c>
      <c r="F21" s="50"/>
      <c r="G21" s="51"/>
      <c r="H21" s="51"/>
      <c r="I21" s="51"/>
      <c r="J21" s="51"/>
      <c r="K21" s="52">
        <f t="shared" si="0"/>
        <v>0</v>
      </c>
      <c r="L21" s="50"/>
      <c r="M21" s="55">
        <f t="shared" si="2"/>
        <v>0</v>
      </c>
      <c r="N21" s="55">
        <f t="shared" si="1"/>
        <v>0</v>
      </c>
      <c r="O21" s="55">
        <f t="shared" si="3"/>
        <v>0</v>
      </c>
      <c r="P21" s="51">
        <f t="shared" si="4"/>
        <v>0</v>
      </c>
    </row>
    <row r="22" spans="1:16" s="56" customFormat="1" ht="16.5" customHeight="1">
      <c r="A22" s="48">
        <v>7</v>
      </c>
      <c r="B22" s="46" t="s">
        <v>134</v>
      </c>
      <c r="C22" s="58" t="s">
        <v>135</v>
      </c>
      <c r="D22" s="48" t="s">
        <v>123</v>
      </c>
      <c r="E22" s="49">
        <v>1</v>
      </c>
      <c r="F22" s="50"/>
      <c r="G22" s="51"/>
      <c r="H22" s="51"/>
      <c r="I22" s="51"/>
      <c r="J22" s="51"/>
      <c r="K22" s="52">
        <f t="shared" si="0"/>
        <v>0</v>
      </c>
      <c r="L22" s="50"/>
      <c r="M22" s="55">
        <f t="shared" si="2"/>
        <v>0</v>
      </c>
      <c r="N22" s="55">
        <f t="shared" si="1"/>
        <v>0</v>
      </c>
      <c r="O22" s="55">
        <f t="shared" si="3"/>
        <v>0</v>
      </c>
      <c r="P22" s="51">
        <f t="shared" si="4"/>
        <v>0</v>
      </c>
    </row>
    <row r="23" spans="1:16" s="56" customFormat="1" ht="16.5" customHeight="1">
      <c r="A23" s="48">
        <v>8</v>
      </c>
      <c r="B23" s="46" t="s">
        <v>136</v>
      </c>
      <c r="C23" s="58" t="s">
        <v>137</v>
      </c>
      <c r="D23" s="48" t="s">
        <v>41</v>
      </c>
      <c r="E23" s="49">
        <v>0.5</v>
      </c>
      <c r="F23" s="50"/>
      <c r="G23" s="51"/>
      <c r="H23" s="51"/>
      <c r="I23" s="51"/>
      <c r="J23" s="51"/>
      <c r="K23" s="52">
        <f t="shared" si="0"/>
        <v>0</v>
      </c>
      <c r="L23" s="50"/>
      <c r="M23" s="55">
        <f t="shared" si="2"/>
        <v>0</v>
      </c>
      <c r="N23" s="55">
        <f t="shared" si="1"/>
        <v>0</v>
      </c>
      <c r="O23" s="55">
        <f t="shared" si="3"/>
        <v>0</v>
      </c>
      <c r="P23" s="51">
        <f t="shared" si="4"/>
        <v>0</v>
      </c>
    </row>
    <row r="24" spans="1:16" s="56" customFormat="1" ht="16.5" customHeight="1">
      <c r="A24" s="48">
        <v>9</v>
      </c>
      <c r="B24" s="48" t="s">
        <v>225</v>
      </c>
      <c r="C24" s="58" t="s">
        <v>226</v>
      </c>
      <c r="D24" s="48" t="s">
        <v>141</v>
      </c>
      <c r="E24" s="49">
        <v>4</v>
      </c>
      <c r="F24" s="50"/>
      <c r="G24" s="51"/>
      <c r="H24" s="51"/>
      <c r="I24" s="51"/>
      <c r="J24" s="51"/>
      <c r="K24" s="52">
        <f t="shared" si="0"/>
        <v>0</v>
      </c>
      <c r="L24" s="50"/>
      <c r="M24" s="55">
        <f t="shared" si="2"/>
        <v>0</v>
      </c>
      <c r="N24" s="55">
        <f t="shared" si="1"/>
        <v>0</v>
      </c>
      <c r="O24" s="55">
        <f t="shared" si="3"/>
        <v>0</v>
      </c>
      <c r="P24" s="51">
        <f t="shared" si="4"/>
        <v>0</v>
      </c>
    </row>
    <row r="25" spans="1:16" s="56" customFormat="1" ht="16.5" customHeight="1">
      <c r="A25" s="48">
        <v>10</v>
      </c>
      <c r="B25" s="48" t="s">
        <v>227</v>
      </c>
      <c r="C25" s="58" t="s">
        <v>228</v>
      </c>
      <c r="D25" s="48" t="s">
        <v>141</v>
      </c>
      <c r="E25" s="49">
        <v>35</v>
      </c>
      <c r="F25" s="50"/>
      <c r="G25" s="51"/>
      <c r="H25" s="51"/>
      <c r="I25" s="51"/>
      <c r="J25" s="51"/>
      <c r="K25" s="52">
        <f>ROUND(SUM(H25:J25),2)</f>
        <v>0</v>
      </c>
      <c r="L25" s="50"/>
      <c r="M25" s="55">
        <f>ROUND(H25*E25,2)</f>
        <v>0</v>
      </c>
      <c r="N25" s="55">
        <f>ROUND(I25*E25,2)</f>
        <v>0</v>
      </c>
      <c r="O25" s="55">
        <f>ROUND(J25*E25,2)</f>
        <v>0</v>
      </c>
      <c r="P25" s="51">
        <f>ROUND(SUM(M25:O25),2)</f>
        <v>0</v>
      </c>
    </row>
    <row r="26" spans="1:16" s="56" customFormat="1" ht="16.5" customHeight="1">
      <c r="A26" s="48">
        <v>11</v>
      </c>
      <c r="B26" s="48" t="s">
        <v>142</v>
      </c>
      <c r="C26" s="58" t="s">
        <v>143</v>
      </c>
      <c r="D26" s="48" t="s">
        <v>141</v>
      </c>
      <c r="E26" s="49">
        <v>15.46</v>
      </c>
      <c r="F26" s="50"/>
      <c r="G26" s="51"/>
      <c r="H26" s="51"/>
      <c r="I26" s="51"/>
      <c r="J26" s="51"/>
      <c r="K26" s="52">
        <f t="shared" si="0"/>
        <v>0</v>
      </c>
      <c r="L26" s="50"/>
      <c r="M26" s="55">
        <f t="shared" si="2"/>
        <v>0</v>
      </c>
      <c r="N26" s="55">
        <f t="shared" si="1"/>
        <v>0</v>
      </c>
      <c r="O26" s="55">
        <f t="shared" si="3"/>
        <v>0</v>
      </c>
      <c r="P26" s="51">
        <f t="shared" si="4"/>
        <v>0</v>
      </c>
    </row>
    <row r="27" spans="1:16" s="56" customFormat="1" ht="16.5" customHeight="1">
      <c r="A27" s="48">
        <v>12</v>
      </c>
      <c r="B27" s="48" t="s">
        <v>36</v>
      </c>
      <c r="C27" s="58" t="s">
        <v>144</v>
      </c>
      <c r="D27" s="48" t="s">
        <v>38</v>
      </c>
      <c r="E27" s="49">
        <v>18.34</v>
      </c>
      <c r="F27" s="50"/>
      <c r="G27" s="51"/>
      <c r="H27" s="51"/>
      <c r="I27" s="51"/>
      <c r="J27" s="51"/>
      <c r="K27" s="52">
        <f t="shared" si="0"/>
        <v>0</v>
      </c>
      <c r="L27" s="50"/>
      <c r="M27" s="55">
        <f t="shared" si="2"/>
        <v>0</v>
      </c>
      <c r="N27" s="55">
        <f t="shared" si="1"/>
        <v>0</v>
      </c>
      <c r="O27" s="55">
        <f t="shared" si="3"/>
        <v>0</v>
      </c>
      <c r="P27" s="51">
        <f t="shared" si="4"/>
        <v>0</v>
      </c>
    </row>
    <row r="28" spans="1:16" s="56" customFormat="1" ht="16.5" customHeight="1">
      <c r="A28" s="48">
        <v>13</v>
      </c>
      <c r="B28" s="48" t="s">
        <v>36</v>
      </c>
      <c r="C28" s="58" t="s">
        <v>145</v>
      </c>
      <c r="D28" s="48" t="s">
        <v>38</v>
      </c>
      <c r="E28" s="49">
        <v>3.8</v>
      </c>
      <c r="F28" s="50"/>
      <c r="G28" s="51"/>
      <c r="H28" s="51"/>
      <c r="I28" s="51"/>
      <c r="J28" s="51"/>
      <c r="K28" s="52">
        <f t="shared" si="0"/>
        <v>0</v>
      </c>
      <c r="L28" s="50"/>
      <c r="M28" s="55">
        <f t="shared" si="2"/>
        <v>0</v>
      </c>
      <c r="N28" s="55">
        <f t="shared" si="1"/>
        <v>0</v>
      </c>
      <c r="O28" s="55">
        <f t="shared" si="3"/>
        <v>0</v>
      </c>
      <c r="P28" s="51">
        <f t="shared" si="4"/>
        <v>0</v>
      </c>
    </row>
    <row r="29" spans="1:16" s="56" customFormat="1" ht="26.25" customHeight="1">
      <c r="A29" s="48">
        <v>14</v>
      </c>
      <c r="B29" s="48" t="s">
        <v>51</v>
      </c>
      <c r="C29" s="53" t="s">
        <v>52</v>
      </c>
      <c r="D29" s="48" t="s">
        <v>41</v>
      </c>
      <c r="E29" s="49">
        <v>2.5</v>
      </c>
      <c r="F29" s="54"/>
      <c r="G29" s="51"/>
      <c r="H29" s="51"/>
      <c r="I29" s="51"/>
      <c r="J29" s="51"/>
      <c r="K29" s="52">
        <f t="shared" si="0"/>
        <v>0</v>
      </c>
      <c r="L29" s="50"/>
      <c r="M29" s="55">
        <f t="shared" si="2"/>
        <v>0</v>
      </c>
      <c r="N29" s="55">
        <f>ROUND(I29*E29,2)</f>
        <v>0</v>
      </c>
      <c r="O29" s="55">
        <f t="shared" si="3"/>
        <v>0</v>
      </c>
      <c r="P29" s="51">
        <f t="shared" si="4"/>
        <v>0</v>
      </c>
    </row>
    <row r="30" spans="1:16" s="56" customFormat="1" ht="28.5" customHeight="1">
      <c r="A30" s="48">
        <v>15</v>
      </c>
      <c r="B30" s="48" t="s">
        <v>53</v>
      </c>
      <c r="C30" s="53" t="s">
        <v>54</v>
      </c>
      <c r="D30" s="48" t="s">
        <v>55</v>
      </c>
      <c r="E30" s="49">
        <v>0.25</v>
      </c>
      <c r="F30" s="54"/>
      <c r="G30" s="51"/>
      <c r="H30" s="51"/>
      <c r="I30" s="51"/>
      <c r="J30" s="51"/>
      <c r="K30" s="52">
        <f t="shared" si="0"/>
        <v>0</v>
      </c>
      <c r="L30" s="50"/>
      <c r="M30" s="55">
        <f>ROUND(H30*E30,2)</f>
        <v>0</v>
      </c>
      <c r="N30" s="55">
        <f>ROUND(I30*E30,2)</f>
        <v>0</v>
      </c>
      <c r="O30" s="55">
        <f>ROUND(J30*E30,2)</f>
        <v>0</v>
      </c>
      <c r="P30" s="51">
        <f>ROUND(SUM(M30:O30),2)</f>
        <v>0</v>
      </c>
    </row>
    <row r="31" spans="1:16" s="56" customFormat="1" ht="16.5" customHeight="1">
      <c r="A31" s="48">
        <v>16</v>
      </c>
      <c r="B31" s="48" t="s">
        <v>151</v>
      </c>
      <c r="C31" s="53" t="s">
        <v>152</v>
      </c>
      <c r="D31" s="48" t="s">
        <v>87</v>
      </c>
      <c r="E31" s="49">
        <v>1</v>
      </c>
      <c r="F31" s="50"/>
      <c r="G31" s="51"/>
      <c r="H31" s="51"/>
      <c r="I31" s="51"/>
      <c r="J31" s="51"/>
      <c r="K31" s="52">
        <f t="shared" si="0"/>
        <v>0</v>
      </c>
      <c r="L31" s="50"/>
      <c r="M31" s="55"/>
      <c r="N31" s="55">
        <f t="shared" si="1"/>
        <v>0</v>
      </c>
      <c r="O31" s="55"/>
      <c r="P31" s="51">
        <f t="shared" si="4"/>
        <v>0</v>
      </c>
    </row>
    <row r="32" spans="1:16" s="151" customFormat="1" ht="18" customHeight="1">
      <c r="A32" s="141" t="s">
        <v>153</v>
      </c>
      <c r="B32" s="141" t="s">
        <v>154</v>
      </c>
      <c r="C32" s="149" t="s">
        <v>155</v>
      </c>
      <c r="D32" s="141"/>
      <c r="E32" s="150"/>
      <c r="F32" s="50"/>
      <c r="G32" s="51"/>
      <c r="H32" s="51"/>
      <c r="I32" s="51"/>
      <c r="J32" s="51"/>
      <c r="K32" s="52"/>
      <c r="L32" s="50"/>
      <c r="M32" s="55"/>
      <c r="N32" s="55"/>
      <c r="O32" s="55"/>
      <c r="P32" s="51"/>
    </row>
    <row r="33" spans="1:16" s="56" customFormat="1" ht="26.25" customHeight="1">
      <c r="A33" s="48">
        <v>1</v>
      </c>
      <c r="B33" s="152" t="s">
        <v>156</v>
      </c>
      <c r="C33" s="153" t="s">
        <v>157</v>
      </c>
      <c r="D33" s="154" t="s">
        <v>38</v>
      </c>
      <c r="E33" s="60">
        <v>37.82</v>
      </c>
      <c r="F33" s="54"/>
      <c r="G33" s="51"/>
      <c r="H33" s="51"/>
      <c r="I33" s="51"/>
      <c r="J33" s="51"/>
      <c r="K33" s="52">
        <f aca="true" t="shared" si="5" ref="K33:K46">ROUND(SUM(H33:J33),2)</f>
        <v>0</v>
      </c>
      <c r="L33" s="50"/>
      <c r="M33" s="55">
        <f aca="true" t="shared" si="6" ref="M33:M45">ROUND(H33*E33,2)</f>
        <v>0</v>
      </c>
      <c r="N33" s="55">
        <f aca="true" t="shared" si="7" ref="N33:N46">ROUND(I33*E33,2)</f>
        <v>0</v>
      </c>
      <c r="O33" s="55">
        <f aca="true" t="shared" si="8" ref="O33:O45">ROUND(J33*E33,2)</f>
        <v>0</v>
      </c>
      <c r="P33" s="51">
        <f aca="true" t="shared" si="9" ref="P33:P46">ROUND(SUM(M33:O33),2)</f>
        <v>0</v>
      </c>
    </row>
    <row r="34" spans="1:16" s="159" customFormat="1" ht="54.75" customHeight="1">
      <c r="A34" s="48">
        <v>2</v>
      </c>
      <c r="B34" s="155" t="s">
        <v>158</v>
      </c>
      <c r="C34" s="58" t="s">
        <v>159</v>
      </c>
      <c r="D34" s="156" t="s">
        <v>38</v>
      </c>
      <c r="E34" s="60">
        <v>3.4</v>
      </c>
      <c r="F34" s="157"/>
      <c r="G34" s="51"/>
      <c r="H34" s="55"/>
      <c r="I34" s="55"/>
      <c r="J34" s="55"/>
      <c r="K34" s="158">
        <f>J34+I34+H34</f>
        <v>0</v>
      </c>
      <c r="L34" s="50"/>
      <c r="M34" s="55">
        <f t="shared" si="6"/>
        <v>0</v>
      </c>
      <c r="N34" s="55">
        <f t="shared" si="7"/>
        <v>0</v>
      </c>
      <c r="O34" s="55">
        <f t="shared" si="8"/>
        <v>0</v>
      </c>
      <c r="P34" s="51">
        <f t="shared" si="9"/>
        <v>0</v>
      </c>
    </row>
    <row r="35" spans="1:16" s="56" customFormat="1" ht="15.75" customHeight="1">
      <c r="A35" s="48">
        <v>3</v>
      </c>
      <c r="B35" s="48" t="s">
        <v>160</v>
      </c>
      <c r="C35" s="58" t="s">
        <v>161</v>
      </c>
      <c r="D35" s="48" t="s">
        <v>141</v>
      </c>
      <c r="E35" s="49">
        <f>E27</f>
        <v>18.34</v>
      </c>
      <c r="F35" s="54"/>
      <c r="G35" s="51"/>
      <c r="H35" s="51"/>
      <c r="I35" s="51"/>
      <c r="J35" s="51"/>
      <c r="K35" s="52">
        <f t="shared" si="5"/>
        <v>0</v>
      </c>
      <c r="L35" s="50"/>
      <c r="M35" s="55">
        <f t="shared" si="6"/>
        <v>0</v>
      </c>
      <c r="N35" s="55">
        <f t="shared" si="7"/>
        <v>0</v>
      </c>
      <c r="O35" s="55">
        <f t="shared" si="8"/>
        <v>0</v>
      </c>
      <c r="P35" s="51">
        <f t="shared" si="9"/>
        <v>0</v>
      </c>
    </row>
    <row r="36" spans="1:16" s="56" customFormat="1" ht="15.75" customHeight="1">
      <c r="A36" s="48">
        <v>4</v>
      </c>
      <c r="B36" s="48" t="s">
        <v>162</v>
      </c>
      <c r="C36" s="58" t="s">
        <v>163</v>
      </c>
      <c r="D36" s="48" t="s">
        <v>141</v>
      </c>
      <c r="E36" s="49">
        <f>E35</f>
        <v>18.34</v>
      </c>
      <c r="F36" s="54"/>
      <c r="G36" s="51"/>
      <c r="H36" s="51"/>
      <c r="I36" s="51"/>
      <c r="J36" s="51"/>
      <c r="K36" s="52">
        <f t="shared" si="5"/>
        <v>0</v>
      </c>
      <c r="L36" s="50"/>
      <c r="M36" s="55">
        <f t="shared" si="6"/>
        <v>0</v>
      </c>
      <c r="N36" s="55">
        <f t="shared" si="7"/>
        <v>0</v>
      </c>
      <c r="O36" s="55">
        <f t="shared" si="8"/>
        <v>0</v>
      </c>
      <c r="P36" s="51">
        <f t="shared" si="9"/>
        <v>0</v>
      </c>
    </row>
    <row r="37" spans="1:16" s="56" customFormat="1" ht="15.75" customHeight="1">
      <c r="A37" s="48">
        <v>5</v>
      </c>
      <c r="B37" s="48" t="s">
        <v>164</v>
      </c>
      <c r="C37" s="58" t="s">
        <v>165</v>
      </c>
      <c r="D37" s="48" t="s">
        <v>141</v>
      </c>
      <c r="E37" s="49">
        <v>33.8</v>
      </c>
      <c r="F37" s="54"/>
      <c r="G37" s="51"/>
      <c r="H37" s="51"/>
      <c r="I37" s="51"/>
      <c r="J37" s="51"/>
      <c r="K37" s="52">
        <f t="shared" si="5"/>
        <v>0</v>
      </c>
      <c r="L37" s="50"/>
      <c r="M37" s="55">
        <f t="shared" si="6"/>
        <v>0</v>
      </c>
      <c r="N37" s="55">
        <f t="shared" si="7"/>
        <v>0</v>
      </c>
      <c r="O37" s="55">
        <f t="shared" si="8"/>
        <v>0</v>
      </c>
      <c r="P37" s="51">
        <f t="shared" si="9"/>
        <v>0</v>
      </c>
    </row>
    <row r="38" spans="1:16" s="56" customFormat="1" ht="15.75" customHeight="1">
      <c r="A38" s="48">
        <v>6</v>
      </c>
      <c r="B38" s="160" t="s">
        <v>166</v>
      </c>
      <c r="C38" s="58" t="s">
        <v>167</v>
      </c>
      <c r="D38" s="48" t="s">
        <v>38</v>
      </c>
      <c r="E38" s="49">
        <v>4.02</v>
      </c>
      <c r="F38" s="54"/>
      <c r="G38" s="51"/>
      <c r="H38" s="51"/>
      <c r="I38" s="51"/>
      <c r="J38" s="51"/>
      <c r="K38" s="52">
        <f t="shared" si="5"/>
        <v>0</v>
      </c>
      <c r="L38" s="50"/>
      <c r="M38" s="55">
        <f t="shared" si="6"/>
        <v>0</v>
      </c>
      <c r="N38" s="55">
        <f t="shared" si="7"/>
        <v>0</v>
      </c>
      <c r="O38" s="55">
        <f t="shared" si="8"/>
        <v>0</v>
      </c>
      <c r="P38" s="51">
        <f t="shared" si="9"/>
        <v>0</v>
      </c>
    </row>
    <row r="39" spans="1:16" s="56" customFormat="1" ht="15.75" customHeight="1">
      <c r="A39" s="48">
        <v>7</v>
      </c>
      <c r="B39" s="48" t="s">
        <v>168</v>
      </c>
      <c r="C39" s="58" t="s">
        <v>169</v>
      </c>
      <c r="D39" s="48" t="s">
        <v>141</v>
      </c>
      <c r="E39" s="49">
        <f>E38</f>
        <v>4.02</v>
      </c>
      <c r="F39" s="54"/>
      <c r="G39" s="51"/>
      <c r="H39" s="51"/>
      <c r="I39" s="51"/>
      <c r="J39" s="51"/>
      <c r="K39" s="52">
        <f t="shared" si="5"/>
        <v>0</v>
      </c>
      <c r="L39" s="50"/>
      <c r="M39" s="55">
        <f t="shared" si="6"/>
        <v>0</v>
      </c>
      <c r="N39" s="55">
        <f t="shared" si="7"/>
        <v>0</v>
      </c>
      <c r="O39" s="55">
        <f t="shared" si="8"/>
        <v>0</v>
      </c>
      <c r="P39" s="51">
        <f t="shared" si="9"/>
        <v>0</v>
      </c>
    </row>
    <row r="40" spans="1:16" s="56" customFormat="1" ht="15.75" customHeight="1">
      <c r="A40" s="48">
        <v>8</v>
      </c>
      <c r="B40" s="48" t="s">
        <v>92</v>
      </c>
      <c r="C40" s="58" t="s">
        <v>170</v>
      </c>
      <c r="D40" s="48" t="s">
        <v>38</v>
      </c>
      <c r="E40" s="49">
        <f>E39</f>
        <v>4.02</v>
      </c>
      <c r="F40" s="54"/>
      <c r="G40" s="51"/>
      <c r="H40" s="51"/>
      <c r="I40" s="51"/>
      <c r="J40" s="51"/>
      <c r="K40" s="52">
        <f t="shared" si="5"/>
        <v>0</v>
      </c>
      <c r="L40" s="50"/>
      <c r="M40" s="55">
        <f t="shared" si="6"/>
        <v>0</v>
      </c>
      <c r="N40" s="55">
        <f t="shared" si="7"/>
        <v>0</v>
      </c>
      <c r="O40" s="55">
        <f t="shared" si="8"/>
        <v>0</v>
      </c>
      <c r="P40" s="51">
        <f t="shared" si="9"/>
        <v>0</v>
      </c>
    </row>
    <row r="41" spans="1:16" s="56" customFormat="1" ht="15.75" customHeight="1">
      <c r="A41" s="48">
        <v>9</v>
      </c>
      <c r="B41" s="48" t="s">
        <v>171</v>
      </c>
      <c r="C41" s="58" t="s">
        <v>172</v>
      </c>
      <c r="D41" s="48" t="s">
        <v>123</v>
      </c>
      <c r="E41" s="49">
        <v>1</v>
      </c>
      <c r="F41" s="54"/>
      <c r="G41" s="51"/>
      <c r="H41" s="51"/>
      <c r="I41" s="51"/>
      <c r="J41" s="51"/>
      <c r="K41" s="52">
        <f t="shared" si="5"/>
        <v>0</v>
      </c>
      <c r="L41" s="50"/>
      <c r="M41" s="55">
        <f t="shared" si="6"/>
        <v>0</v>
      </c>
      <c r="N41" s="55">
        <f t="shared" si="7"/>
        <v>0</v>
      </c>
      <c r="O41" s="55">
        <f t="shared" si="8"/>
        <v>0</v>
      </c>
      <c r="P41" s="51">
        <f t="shared" si="9"/>
        <v>0</v>
      </c>
    </row>
    <row r="42" spans="1:16" s="56" customFormat="1" ht="15.75" customHeight="1">
      <c r="A42" s="48">
        <v>10</v>
      </c>
      <c r="B42" s="48" t="s">
        <v>173</v>
      </c>
      <c r="C42" s="53" t="s">
        <v>174</v>
      </c>
      <c r="D42" s="48" t="s">
        <v>38</v>
      </c>
      <c r="E42" s="49">
        <v>4.02</v>
      </c>
      <c r="F42" s="54"/>
      <c r="G42" s="51"/>
      <c r="H42" s="51"/>
      <c r="I42" s="51"/>
      <c r="J42" s="51"/>
      <c r="K42" s="52">
        <f>ROUND(SUM(H42:J42),2)</f>
        <v>0</v>
      </c>
      <c r="L42" s="50"/>
      <c r="M42" s="55">
        <f>ROUND(H42*E42,2)</f>
        <v>0</v>
      </c>
      <c r="N42" s="55">
        <f>ROUND(I42*E42,2)</f>
        <v>0</v>
      </c>
      <c r="O42" s="55">
        <f>ROUND(J42*E42,2)</f>
        <v>0</v>
      </c>
      <c r="P42" s="51">
        <f>ROUND(SUM(M42:O42),2)</f>
        <v>0</v>
      </c>
    </row>
    <row r="43" spans="1:16" s="56" customFormat="1" ht="27.75" customHeight="1">
      <c r="A43" s="48">
        <v>11</v>
      </c>
      <c r="B43" s="48" t="s">
        <v>175</v>
      </c>
      <c r="C43" s="58" t="s">
        <v>229</v>
      </c>
      <c r="D43" s="48" t="s">
        <v>87</v>
      </c>
      <c r="E43" s="59">
        <v>1</v>
      </c>
      <c r="F43" s="54"/>
      <c r="G43" s="51"/>
      <c r="H43" s="51"/>
      <c r="I43" s="51"/>
      <c r="J43" s="51"/>
      <c r="K43" s="52">
        <f t="shared" si="5"/>
        <v>0</v>
      </c>
      <c r="L43" s="50"/>
      <c r="M43" s="55">
        <f t="shared" si="6"/>
        <v>0</v>
      </c>
      <c r="N43" s="55">
        <f t="shared" si="7"/>
        <v>0</v>
      </c>
      <c r="O43" s="55">
        <f t="shared" si="8"/>
        <v>0</v>
      </c>
      <c r="P43" s="51">
        <f t="shared" si="9"/>
        <v>0</v>
      </c>
    </row>
    <row r="44" spans="1:16" s="56" customFormat="1" ht="15.75" customHeight="1">
      <c r="A44" s="48">
        <v>12</v>
      </c>
      <c r="B44" s="48" t="s">
        <v>177</v>
      </c>
      <c r="C44" s="58" t="s">
        <v>178</v>
      </c>
      <c r="D44" s="48" t="s">
        <v>123</v>
      </c>
      <c r="E44" s="49">
        <v>1</v>
      </c>
      <c r="F44" s="54"/>
      <c r="G44" s="51"/>
      <c r="H44" s="51"/>
      <c r="I44" s="51"/>
      <c r="J44" s="51"/>
      <c r="K44" s="52">
        <f t="shared" si="5"/>
        <v>0</v>
      </c>
      <c r="L44" s="50"/>
      <c r="M44" s="55">
        <f t="shared" si="6"/>
        <v>0</v>
      </c>
      <c r="N44" s="55">
        <f t="shared" si="7"/>
        <v>0</v>
      </c>
      <c r="O44" s="55">
        <f t="shared" si="8"/>
        <v>0</v>
      </c>
      <c r="P44" s="51">
        <f t="shared" si="9"/>
        <v>0</v>
      </c>
    </row>
    <row r="45" spans="1:16" s="56" customFormat="1" ht="25.5" customHeight="1">
      <c r="A45" s="48">
        <v>13</v>
      </c>
      <c r="B45" s="46" t="s">
        <v>132</v>
      </c>
      <c r="C45" s="58" t="s">
        <v>179</v>
      </c>
      <c r="D45" s="48" t="s">
        <v>38</v>
      </c>
      <c r="E45" s="49">
        <v>1.4</v>
      </c>
      <c r="F45" s="50"/>
      <c r="G45" s="51"/>
      <c r="H45" s="51"/>
      <c r="I45" s="51"/>
      <c r="J45" s="51"/>
      <c r="K45" s="52">
        <f>ROUND(SUM(H45:J45),2)</f>
        <v>0</v>
      </c>
      <c r="L45" s="50"/>
      <c r="M45" s="55">
        <f t="shared" si="6"/>
        <v>0</v>
      </c>
      <c r="N45" s="55">
        <f t="shared" si="7"/>
        <v>0</v>
      </c>
      <c r="O45" s="55">
        <f t="shared" si="8"/>
        <v>0</v>
      </c>
      <c r="P45" s="51">
        <f t="shared" si="9"/>
        <v>0</v>
      </c>
    </row>
    <row r="46" spans="1:16" s="56" customFormat="1" ht="15.75" customHeight="1">
      <c r="A46" s="48">
        <v>14</v>
      </c>
      <c r="B46" s="48" t="s">
        <v>151</v>
      </c>
      <c r="C46" s="58" t="s">
        <v>152</v>
      </c>
      <c r="D46" s="48" t="s">
        <v>87</v>
      </c>
      <c r="E46" s="49">
        <v>1</v>
      </c>
      <c r="F46" s="54"/>
      <c r="G46" s="51"/>
      <c r="H46" s="51"/>
      <c r="I46" s="51"/>
      <c r="J46" s="51"/>
      <c r="K46" s="52">
        <f t="shared" si="5"/>
        <v>0</v>
      </c>
      <c r="L46" s="50"/>
      <c r="M46" s="55"/>
      <c r="N46" s="55">
        <f t="shared" si="7"/>
        <v>0</v>
      </c>
      <c r="O46" s="55"/>
      <c r="P46" s="51">
        <f t="shared" si="9"/>
        <v>0</v>
      </c>
    </row>
    <row r="47" spans="1:16" s="151" customFormat="1" ht="16.5" customHeight="1">
      <c r="A47" s="161" t="s">
        <v>180</v>
      </c>
      <c r="B47" s="161" t="s">
        <v>181</v>
      </c>
      <c r="C47" s="141" t="s">
        <v>182</v>
      </c>
      <c r="D47" s="141"/>
      <c r="E47" s="162"/>
      <c r="F47" s="54"/>
      <c r="G47" s="51"/>
      <c r="H47" s="51"/>
      <c r="I47" s="51"/>
      <c r="J47" s="51"/>
      <c r="K47" s="52"/>
      <c r="L47" s="50"/>
      <c r="M47" s="55"/>
      <c r="N47" s="55"/>
      <c r="O47" s="55"/>
      <c r="P47" s="51"/>
    </row>
    <row r="48" spans="1:16" s="56" customFormat="1" ht="29.25" customHeight="1">
      <c r="A48" s="48">
        <v>1</v>
      </c>
      <c r="B48" s="152" t="s">
        <v>183</v>
      </c>
      <c r="C48" s="58" t="s">
        <v>230</v>
      </c>
      <c r="D48" s="48" t="s">
        <v>123</v>
      </c>
      <c r="E48" s="49">
        <v>1</v>
      </c>
      <c r="F48" s="54"/>
      <c r="G48" s="51"/>
      <c r="H48" s="51"/>
      <c r="I48" s="51"/>
      <c r="J48" s="51"/>
      <c r="K48" s="52">
        <f>ROUND(SUM(H48:J48),2)</f>
        <v>0</v>
      </c>
      <c r="L48" s="50"/>
      <c r="M48" s="55">
        <f>ROUND(H48*E48,2)</f>
        <v>0</v>
      </c>
      <c r="N48" s="55">
        <f>ROUND(I48*E48,2)</f>
        <v>0</v>
      </c>
      <c r="O48" s="55">
        <f>ROUND(J48*E48,2)</f>
        <v>0</v>
      </c>
      <c r="P48" s="51">
        <f>ROUND(SUM(M48:O48),2)</f>
        <v>0</v>
      </c>
    </row>
    <row r="49" spans="1:16" s="56" customFormat="1" ht="30" customHeight="1">
      <c r="A49" s="48">
        <v>2</v>
      </c>
      <c r="B49" s="48" t="s">
        <v>185</v>
      </c>
      <c r="C49" s="58" t="s">
        <v>231</v>
      </c>
      <c r="D49" s="48" t="s">
        <v>123</v>
      </c>
      <c r="E49" s="49">
        <v>1</v>
      </c>
      <c r="F49" s="54"/>
      <c r="G49" s="51"/>
      <c r="H49" s="51"/>
      <c r="I49" s="51"/>
      <c r="J49" s="51"/>
      <c r="K49" s="52">
        <f>ROUND(SUM(H49:J49),2)</f>
        <v>0</v>
      </c>
      <c r="L49" s="50"/>
      <c r="M49" s="55">
        <f>ROUND(H49*E49,2)</f>
        <v>0</v>
      </c>
      <c r="N49" s="55">
        <f>ROUND(I49*E49,2)</f>
        <v>0</v>
      </c>
      <c r="O49" s="55">
        <f>ROUND(J49*E49,2)</f>
        <v>0</v>
      </c>
      <c r="P49" s="51">
        <f>ROUND(SUM(M49:O49),2)</f>
        <v>0</v>
      </c>
    </row>
    <row r="50" spans="1:16" ht="51.75" customHeight="1">
      <c r="A50" s="48">
        <v>3</v>
      </c>
      <c r="B50" s="152" t="s">
        <v>187</v>
      </c>
      <c r="C50" s="189" t="s">
        <v>232</v>
      </c>
      <c r="D50" s="48" t="s">
        <v>123</v>
      </c>
      <c r="E50" s="60">
        <v>1</v>
      </c>
      <c r="F50" s="54"/>
      <c r="G50" s="51"/>
      <c r="H50" s="51"/>
      <c r="I50" s="51"/>
      <c r="J50" s="51"/>
      <c r="K50" s="52">
        <f>ROUND(SUM(H50:J50),2)</f>
        <v>0</v>
      </c>
      <c r="L50" s="50"/>
      <c r="M50" s="55">
        <f>ROUND(H50*E50,2)</f>
        <v>0</v>
      </c>
      <c r="N50" s="55">
        <f>ROUND(I50*E50,2)</f>
        <v>0</v>
      </c>
      <c r="O50" s="55">
        <f>ROUND(J50*E50,2)</f>
        <v>0</v>
      </c>
      <c r="P50" s="51">
        <f>ROUND(SUM(M50:O50),2)</f>
        <v>0</v>
      </c>
    </row>
    <row r="51" spans="1:16" s="56" customFormat="1" ht="18" customHeight="1">
      <c r="A51" s="48">
        <v>4</v>
      </c>
      <c r="B51" s="48" t="s">
        <v>151</v>
      </c>
      <c r="C51" s="53" t="s">
        <v>152</v>
      </c>
      <c r="D51" s="48" t="s">
        <v>87</v>
      </c>
      <c r="E51" s="49">
        <v>1</v>
      </c>
      <c r="F51" s="54"/>
      <c r="G51" s="51"/>
      <c r="H51" s="51"/>
      <c r="I51" s="51"/>
      <c r="J51" s="51"/>
      <c r="K51" s="52">
        <f>ROUND(SUM(H51:J51),2)</f>
        <v>0</v>
      </c>
      <c r="L51" s="50"/>
      <c r="M51" s="55"/>
      <c r="N51" s="55">
        <f>ROUND(I51*E51,2)</f>
        <v>0</v>
      </c>
      <c r="O51" s="55"/>
      <c r="P51" s="51">
        <f>ROUND(SUM(M51:O51),2)</f>
        <v>0</v>
      </c>
    </row>
    <row r="52" spans="1:16" s="151" customFormat="1" ht="18" customHeight="1">
      <c r="A52" s="161" t="s">
        <v>191</v>
      </c>
      <c r="B52" s="161" t="s">
        <v>192</v>
      </c>
      <c r="C52" s="173" t="s">
        <v>193</v>
      </c>
      <c r="D52" s="141"/>
      <c r="E52" s="162"/>
      <c r="F52" s="54"/>
      <c r="G52" s="51"/>
      <c r="H52" s="51"/>
      <c r="I52" s="51"/>
      <c r="J52" s="51"/>
      <c r="K52" s="52"/>
      <c r="L52" s="50"/>
      <c r="M52" s="55"/>
      <c r="N52" s="55"/>
      <c r="O52" s="55"/>
      <c r="P52" s="51"/>
    </row>
    <row r="53" spans="1:16" s="151" customFormat="1" ht="18" customHeight="1">
      <c r="A53" s="48">
        <v>1</v>
      </c>
      <c r="B53" s="48" t="s">
        <v>194</v>
      </c>
      <c r="C53" s="58" t="s">
        <v>195</v>
      </c>
      <c r="D53" s="48" t="s">
        <v>123</v>
      </c>
      <c r="E53" s="49">
        <v>1</v>
      </c>
      <c r="F53" s="54"/>
      <c r="G53" s="51"/>
      <c r="H53" s="51"/>
      <c r="I53" s="51"/>
      <c r="J53" s="51"/>
      <c r="K53" s="52">
        <f>ROUND(SUM(H53:J53),2)</f>
        <v>0</v>
      </c>
      <c r="L53" s="50"/>
      <c r="M53" s="55">
        <f>ROUND(H53*E53,2)</f>
        <v>0</v>
      </c>
      <c r="N53" s="55">
        <f>ROUND(I53*E53,2)</f>
        <v>0</v>
      </c>
      <c r="O53" s="55">
        <f>ROUND(J53*E53,2)</f>
        <v>0</v>
      </c>
      <c r="P53" s="51">
        <f>ROUND(SUM(M53:O53),2)</f>
        <v>0</v>
      </c>
    </row>
    <row r="54" spans="1:16" s="151" customFormat="1" ht="18" customHeight="1">
      <c r="A54" s="48">
        <f>A53+1</f>
        <v>2</v>
      </c>
      <c r="B54" s="48" t="s">
        <v>196</v>
      </c>
      <c r="C54" s="58" t="s">
        <v>197</v>
      </c>
      <c r="D54" s="48" t="s">
        <v>34</v>
      </c>
      <c r="E54" s="49">
        <v>6</v>
      </c>
      <c r="F54" s="54"/>
      <c r="G54" s="51"/>
      <c r="H54" s="51"/>
      <c r="I54" s="51"/>
      <c r="J54" s="51"/>
      <c r="K54" s="52">
        <f>ROUND(SUM(H54:J54),2)</f>
        <v>0</v>
      </c>
      <c r="L54" s="50"/>
      <c r="M54" s="55">
        <f>ROUND(H54*E54,2)</f>
        <v>0</v>
      </c>
      <c r="N54" s="55">
        <f>ROUND(I54*E54,2)</f>
        <v>0</v>
      </c>
      <c r="O54" s="55">
        <f>ROUND(J54*E54,2)</f>
        <v>0</v>
      </c>
      <c r="P54" s="51">
        <f>ROUND(SUM(M54:O54),2)</f>
        <v>0</v>
      </c>
    </row>
    <row r="55" spans="1:16" s="151" customFormat="1" ht="18" customHeight="1">
      <c r="A55" s="48">
        <f>A54+1</f>
        <v>3</v>
      </c>
      <c r="B55" s="48" t="s">
        <v>198</v>
      </c>
      <c r="C55" s="58" t="s">
        <v>199</v>
      </c>
      <c r="D55" s="48" t="s">
        <v>123</v>
      </c>
      <c r="E55" s="49">
        <v>1</v>
      </c>
      <c r="F55" s="54"/>
      <c r="G55" s="51"/>
      <c r="H55" s="51"/>
      <c r="I55" s="51"/>
      <c r="J55" s="51"/>
      <c r="K55" s="52">
        <f>ROUND(SUM(H55:J55),2)</f>
        <v>0</v>
      </c>
      <c r="L55" s="50"/>
      <c r="M55" s="55">
        <f>ROUND(H55*E55,2)</f>
        <v>0</v>
      </c>
      <c r="N55" s="55">
        <f>ROUND(I55*E55,2)</f>
        <v>0</v>
      </c>
      <c r="O55" s="55">
        <f>ROUND(J55*E55,2)</f>
        <v>0</v>
      </c>
      <c r="P55" s="51">
        <f>ROUND(SUM(M55:O55),2)</f>
        <v>0</v>
      </c>
    </row>
    <row r="56" spans="1:16" s="151" customFormat="1" ht="18" customHeight="1">
      <c r="A56" s="48">
        <f>A55+1</f>
        <v>4</v>
      </c>
      <c r="B56" s="48" t="s">
        <v>151</v>
      </c>
      <c r="C56" s="53" t="s">
        <v>152</v>
      </c>
      <c r="D56" s="48" t="s">
        <v>87</v>
      </c>
      <c r="E56" s="49">
        <v>1</v>
      </c>
      <c r="F56" s="54"/>
      <c r="G56" s="51"/>
      <c r="H56" s="51"/>
      <c r="I56" s="51"/>
      <c r="J56" s="51"/>
      <c r="K56" s="52">
        <f>ROUND(SUM(H56:J56),2)</f>
        <v>0</v>
      </c>
      <c r="L56" s="50"/>
      <c r="M56" s="55"/>
      <c r="N56" s="55">
        <f>ROUND(I56*E56,2)</f>
        <v>0</v>
      </c>
      <c r="O56" s="55"/>
      <c r="P56" s="51">
        <f>ROUND(SUM(M56:O56),2)</f>
        <v>0</v>
      </c>
    </row>
    <row r="57" spans="1:16" s="151" customFormat="1" ht="18" customHeight="1">
      <c r="A57" s="141" t="s">
        <v>200</v>
      </c>
      <c r="B57" s="149" t="s">
        <v>201</v>
      </c>
      <c r="C57" s="149" t="s">
        <v>202</v>
      </c>
      <c r="D57" s="141"/>
      <c r="E57" s="174"/>
      <c r="F57" s="54"/>
      <c r="G57" s="51"/>
      <c r="H57" s="51"/>
      <c r="I57" s="51"/>
      <c r="J57" s="51"/>
      <c r="K57" s="52"/>
      <c r="L57" s="50"/>
      <c r="M57" s="55"/>
      <c r="N57" s="55"/>
      <c r="O57" s="55"/>
      <c r="P57" s="51"/>
    </row>
    <row r="58" spans="1:16" s="151" customFormat="1" ht="18" customHeight="1">
      <c r="A58" s="48">
        <v>1</v>
      </c>
      <c r="B58" s="48" t="s">
        <v>203</v>
      </c>
      <c r="C58" s="58" t="s">
        <v>204</v>
      </c>
      <c r="D58" s="48" t="s">
        <v>123</v>
      </c>
      <c r="E58" s="49">
        <v>1</v>
      </c>
      <c r="F58" s="54"/>
      <c r="G58" s="51"/>
      <c r="H58" s="51"/>
      <c r="I58" s="51"/>
      <c r="J58" s="51"/>
      <c r="K58" s="52">
        <f>ROUND(SUM(H58:J58),2)</f>
        <v>0</v>
      </c>
      <c r="L58" s="50"/>
      <c r="M58" s="55">
        <f>ROUND(H58*E58,2)</f>
        <v>0</v>
      </c>
      <c r="N58" s="55">
        <f>ROUND(I58*E58,2)</f>
        <v>0</v>
      </c>
      <c r="O58" s="55">
        <f>ROUND(J58*E58,2)</f>
        <v>0</v>
      </c>
      <c r="P58" s="51">
        <f>ROUND(SUM(M58:O58),2)</f>
        <v>0</v>
      </c>
    </row>
    <row r="59" spans="1:16" s="151" customFormat="1" ht="32.25" customHeight="1">
      <c r="A59" s="48">
        <f>A58+1</f>
        <v>2</v>
      </c>
      <c r="B59" s="48" t="s">
        <v>196</v>
      </c>
      <c r="C59" s="58" t="s">
        <v>205</v>
      </c>
      <c r="D59" s="48" t="s">
        <v>34</v>
      </c>
      <c r="E59" s="49">
        <v>12</v>
      </c>
      <c r="F59" s="54"/>
      <c r="G59" s="51"/>
      <c r="H59" s="51"/>
      <c r="I59" s="51"/>
      <c r="J59" s="51"/>
      <c r="K59" s="52">
        <f>ROUND(SUM(H59:J59),2)</f>
        <v>0</v>
      </c>
      <c r="L59" s="50"/>
      <c r="M59" s="55">
        <f>ROUND(H59*E59,2)</f>
        <v>0</v>
      </c>
      <c r="N59" s="55">
        <f>ROUND(I59*E59,2)</f>
        <v>0</v>
      </c>
      <c r="O59" s="55">
        <f>ROUND(J59*E59,2)</f>
        <v>0</v>
      </c>
      <c r="P59" s="51">
        <f>ROUND(SUM(M59:O59),2)</f>
        <v>0</v>
      </c>
    </row>
    <row r="60" spans="1:16" s="151" customFormat="1" ht="18" customHeight="1">
      <c r="A60" s="48">
        <f>A59+1</f>
        <v>3</v>
      </c>
      <c r="B60" s="48" t="s">
        <v>206</v>
      </c>
      <c r="C60" s="58" t="s">
        <v>207</v>
      </c>
      <c r="D60" s="48" t="s">
        <v>87</v>
      </c>
      <c r="E60" s="49">
        <v>1</v>
      </c>
      <c r="F60" s="54"/>
      <c r="G60" s="51"/>
      <c r="H60" s="51"/>
      <c r="I60" s="51"/>
      <c r="J60" s="51"/>
      <c r="K60" s="52">
        <f>ROUND(SUM(H60:J60),2)</f>
        <v>0</v>
      </c>
      <c r="L60" s="50"/>
      <c r="M60" s="55">
        <f>ROUND(H60*E60,2)</f>
        <v>0</v>
      </c>
      <c r="N60" s="55">
        <f>ROUND(I60*E60,2)</f>
        <v>0</v>
      </c>
      <c r="O60" s="55">
        <f>ROUND(J60*E60,2)</f>
        <v>0</v>
      </c>
      <c r="P60" s="51">
        <f>ROUND(SUM(M60:O60),2)</f>
        <v>0</v>
      </c>
    </row>
    <row r="61" spans="1:16" s="151" customFormat="1" ht="18" customHeight="1">
      <c r="A61" s="48">
        <f>A60+1</f>
        <v>4</v>
      </c>
      <c r="B61" s="48" t="s">
        <v>151</v>
      </c>
      <c r="C61" s="53" t="s">
        <v>152</v>
      </c>
      <c r="D61" s="48" t="s">
        <v>87</v>
      </c>
      <c r="E61" s="49">
        <v>1</v>
      </c>
      <c r="F61" s="54"/>
      <c r="G61" s="51"/>
      <c r="H61" s="51"/>
      <c r="I61" s="51"/>
      <c r="J61" s="51"/>
      <c r="K61" s="52">
        <f>ROUND(SUM(H61:J61),2)</f>
        <v>0</v>
      </c>
      <c r="L61" s="50"/>
      <c r="M61" s="55"/>
      <c r="N61" s="55">
        <f>ROUND(I61*E61,2)</f>
        <v>0</v>
      </c>
      <c r="O61" s="55"/>
      <c r="P61" s="51">
        <f>ROUND(SUM(M61:O61),2)</f>
        <v>0</v>
      </c>
    </row>
    <row r="62" spans="1:16" ht="18" customHeight="1">
      <c r="A62" s="175" t="s">
        <v>208</v>
      </c>
      <c r="B62" s="175" t="s">
        <v>209</v>
      </c>
      <c r="C62" s="176" t="s">
        <v>210</v>
      </c>
      <c r="D62" s="175"/>
      <c r="E62" s="177"/>
      <c r="F62" s="54"/>
      <c r="G62" s="51"/>
      <c r="H62" s="51"/>
      <c r="I62" s="51"/>
      <c r="J62" s="51"/>
      <c r="K62" s="52"/>
      <c r="L62" s="50"/>
      <c r="M62" s="55"/>
      <c r="N62" s="55"/>
      <c r="O62" s="55"/>
      <c r="P62" s="51"/>
    </row>
    <row r="63" spans="1:16" ht="20.25" customHeight="1">
      <c r="A63" s="48">
        <v>1</v>
      </c>
      <c r="B63" s="152" t="s">
        <v>151</v>
      </c>
      <c r="C63" s="178" t="s">
        <v>233</v>
      </c>
      <c r="D63" s="154" t="s">
        <v>87</v>
      </c>
      <c r="E63" s="60">
        <v>1</v>
      </c>
      <c r="F63" s="157"/>
      <c r="G63" s="51"/>
      <c r="H63" s="55"/>
      <c r="I63" s="55"/>
      <c r="J63" s="55"/>
      <c r="K63" s="158">
        <f>ROUND(SUM(H63:J63),2)</f>
        <v>0</v>
      </c>
      <c r="L63" s="50"/>
      <c r="M63" s="55">
        <f>ROUND(H63*E63,2)</f>
        <v>0</v>
      </c>
      <c r="N63" s="55">
        <f>ROUND(I63*E63,2)</f>
        <v>0</v>
      </c>
      <c r="O63" s="55">
        <f>ROUND(J63*E63,2)</f>
        <v>0</v>
      </c>
      <c r="P63" s="55">
        <f>SUM(M63:O63)</f>
        <v>0</v>
      </c>
    </row>
    <row r="64" spans="1:16" s="179" customFormat="1" ht="18" customHeight="1">
      <c r="A64" s="73"/>
      <c r="B64" s="74"/>
      <c r="C64" s="75" t="s">
        <v>106</v>
      </c>
      <c r="D64" s="74" t="s">
        <v>10</v>
      </c>
      <c r="E64" s="76"/>
      <c r="F64" s="77"/>
      <c r="G64" s="77"/>
      <c r="H64" s="77"/>
      <c r="I64" s="77"/>
      <c r="J64" s="77"/>
      <c r="K64" s="77"/>
      <c r="L64" s="78">
        <f>SUM(L16:L63)</f>
        <v>0</v>
      </c>
      <c r="M64" s="78">
        <f>SUM(M16:M63)</f>
        <v>0</v>
      </c>
      <c r="N64" s="78">
        <f>SUM(N16:N63)</f>
        <v>0</v>
      </c>
      <c r="O64" s="78">
        <f>SUM(O16:O63)</f>
        <v>0</v>
      </c>
      <c r="P64" s="79">
        <f>SUM(M64:O64)</f>
        <v>0</v>
      </c>
    </row>
    <row r="65" spans="1:16" s="179" customFormat="1" ht="33" customHeight="1">
      <c r="A65" s="80"/>
      <c r="B65" s="81"/>
      <c r="C65" s="82" t="s">
        <v>107</v>
      </c>
      <c r="D65" s="81" t="s">
        <v>108</v>
      </c>
      <c r="E65" s="83">
        <v>7</v>
      </c>
      <c r="F65" s="84"/>
      <c r="G65" s="84"/>
      <c r="H65" s="85"/>
      <c r="I65" s="85"/>
      <c r="J65" s="84"/>
      <c r="K65" s="84"/>
      <c r="L65" s="86"/>
      <c r="M65" s="85"/>
      <c r="N65" s="85">
        <f>ROUND(N64*E65/100,2)</f>
        <v>0</v>
      </c>
      <c r="O65" s="84"/>
      <c r="P65" s="87">
        <f>N65</f>
        <v>0</v>
      </c>
    </row>
    <row r="66" spans="1:16" s="179" customFormat="1" ht="18" customHeight="1">
      <c r="A66" s="88"/>
      <c r="B66" s="89"/>
      <c r="C66" s="90" t="s">
        <v>109</v>
      </c>
      <c r="D66" s="91" t="s">
        <v>10</v>
      </c>
      <c r="E66" s="92"/>
      <c r="F66" s="93"/>
      <c r="G66" s="93"/>
      <c r="H66" s="93"/>
      <c r="I66" s="93"/>
      <c r="J66" s="93" t="s">
        <v>110</v>
      </c>
      <c r="K66" s="93"/>
      <c r="L66" s="94"/>
      <c r="M66" s="93">
        <f>ROUND(SUM(M64:M65),2)</f>
        <v>0</v>
      </c>
      <c r="N66" s="93">
        <f>ROUND(SUM(N64:N65),2)</f>
        <v>0</v>
      </c>
      <c r="O66" s="93">
        <f>ROUND(SUM(O64:O65),2)</f>
        <v>0</v>
      </c>
      <c r="P66" s="95">
        <f>ROUND(SUM(M66:O66),2)</f>
        <v>0</v>
      </c>
    </row>
    <row r="67" spans="1:16" s="179" customFormat="1" ht="18" customHeight="1">
      <c r="A67" s="96"/>
      <c r="B67" s="97"/>
      <c r="C67" s="98" t="s">
        <v>111</v>
      </c>
      <c r="D67" s="99" t="s">
        <v>112</v>
      </c>
      <c r="E67" s="100"/>
      <c r="F67" s="101"/>
      <c r="G67" s="102"/>
      <c r="H67" s="102"/>
      <c r="I67" s="102"/>
      <c r="J67" s="102"/>
      <c r="K67" s="102"/>
      <c r="L67" s="102"/>
      <c r="M67" s="101"/>
      <c r="N67" s="103"/>
      <c r="O67" s="103"/>
      <c r="P67" s="104">
        <f>L64</f>
        <v>0</v>
      </c>
    </row>
    <row r="68" spans="1:16" s="179" customFormat="1" ht="12.75" customHeight="1">
      <c r="A68" s="180"/>
      <c r="B68" s="181"/>
      <c r="C68" s="182"/>
      <c r="D68" s="183"/>
      <c r="E68" s="183"/>
      <c r="F68" s="183"/>
      <c r="G68" s="183"/>
      <c r="H68" s="183"/>
      <c r="I68" s="183"/>
      <c r="J68" s="183"/>
      <c r="K68" s="183"/>
      <c r="L68" s="183"/>
      <c r="M68" s="181"/>
      <c r="N68" s="181"/>
      <c r="O68" s="181"/>
      <c r="P68" s="184"/>
    </row>
    <row r="69" spans="1:16" s="179" customFormat="1" ht="19.5" customHeight="1">
      <c r="A69" s="110"/>
      <c r="B69" s="111"/>
      <c r="C69" s="112"/>
      <c r="D69" s="113"/>
      <c r="E69" s="113"/>
      <c r="F69" s="113"/>
      <c r="G69" s="113"/>
      <c r="H69" s="113"/>
      <c r="I69" s="113"/>
      <c r="J69" s="113"/>
      <c r="K69" s="113"/>
      <c r="L69" s="113"/>
      <c r="M69" s="111"/>
      <c r="N69" s="111"/>
      <c r="O69" s="111"/>
      <c r="P69" s="114"/>
    </row>
    <row r="70" spans="1:16" s="179" customFormat="1" ht="16.5" customHeight="1">
      <c r="A70" s="115" t="s">
        <v>234</v>
      </c>
      <c r="B70" s="115"/>
      <c r="C70" s="115"/>
      <c r="D70" s="115"/>
      <c r="E70" s="115"/>
      <c r="F70" s="115"/>
      <c r="G70" s="115"/>
      <c r="H70" s="115"/>
      <c r="I70" s="116"/>
      <c r="J70" s="117"/>
      <c r="K70" s="117"/>
      <c r="L70" s="117"/>
      <c r="M70" s="117"/>
      <c r="N70" s="117"/>
      <c r="O70" s="117"/>
      <c r="P70" s="117"/>
    </row>
    <row r="71" spans="1:16" s="179" customFormat="1" ht="19.5" customHeight="1">
      <c r="A71" s="115"/>
      <c r="B71" s="118"/>
      <c r="C71" s="118"/>
      <c r="D71" s="118"/>
      <c r="E71" s="118"/>
      <c r="F71" s="118"/>
      <c r="G71" s="118"/>
      <c r="H71" s="118"/>
      <c r="I71" s="116"/>
      <c r="J71" s="118"/>
      <c r="K71" s="118"/>
      <c r="L71" s="118"/>
      <c r="M71" s="118"/>
      <c r="N71" s="118"/>
      <c r="O71" s="118"/>
      <c r="P71" s="117"/>
    </row>
    <row r="72" spans="1:16" ht="12.75">
      <c r="A72" s="185"/>
      <c r="B72" s="186"/>
      <c r="C72" s="186"/>
      <c r="D72" s="186"/>
      <c r="E72" s="186"/>
      <c r="F72" s="186"/>
      <c r="G72" s="186"/>
      <c r="H72" s="187"/>
      <c r="I72" s="187"/>
      <c r="J72" s="186"/>
      <c r="K72" s="186"/>
      <c r="L72" s="186"/>
      <c r="M72" s="187"/>
      <c r="N72" s="187"/>
      <c r="O72" s="186"/>
      <c r="P72" s="188"/>
    </row>
  </sheetData>
  <sheetProtection selectLockedCells="1" selectUnlockedCells="1"/>
  <mergeCells count="21">
    <mergeCell ref="A1:P1"/>
    <mergeCell ref="A2:P2"/>
    <mergeCell ref="A3:P3"/>
    <mergeCell ref="A5:P5"/>
    <mergeCell ref="A6:P6"/>
    <mergeCell ref="A7:P7"/>
    <mergeCell ref="A8:P8"/>
    <mergeCell ref="A9:P9"/>
    <mergeCell ref="A10:L10"/>
    <mergeCell ref="M10:N10"/>
    <mergeCell ref="I11:P11"/>
    <mergeCell ref="A12:A13"/>
    <mergeCell ref="B12:B13"/>
    <mergeCell ref="C12:C13"/>
    <mergeCell ref="D12:D13"/>
    <mergeCell ref="E12:E13"/>
    <mergeCell ref="F12:K12"/>
    <mergeCell ref="L12:P12"/>
    <mergeCell ref="A70:H70"/>
    <mergeCell ref="J70:P70"/>
    <mergeCell ref="J71:L71"/>
  </mergeCells>
  <printOptions/>
  <pageMargins left="0.19652777777777777" right="0.19652777777777777" top="0.7479166666666667" bottom="0.43333333333333335" header="0.5118055555555555" footer="0.31527777777777777"/>
  <pageSetup horizontalDpi="300" verticalDpi="300" orientation="landscape" paperSize="9" scale="95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Q70"/>
  <sheetViews>
    <sheetView zoomScale="75" zoomScaleNormal="75" workbookViewId="0" topLeftCell="A46">
      <selection activeCell="J69" sqref="J69"/>
    </sheetView>
  </sheetViews>
  <sheetFormatPr defaultColWidth="9.140625" defaultRowHeight="12.75"/>
  <cols>
    <col min="1" max="1" width="5.00390625" style="1" customWidth="1"/>
    <col min="2" max="2" width="10.00390625" style="1" customWidth="1"/>
    <col min="3" max="3" width="36.421875" style="1" customWidth="1"/>
    <col min="4" max="4" width="7.00390625" style="1" customWidth="1"/>
    <col min="5" max="5" width="7.28125" style="1" customWidth="1"/>
    <col min="6" max="6" width="6.7109375" style="1" customWidth="1"/>
    <col min="7" max="7" width="8.140625" style="1" customWidth="1"/>
    <col min="8" max="8" width="6.8515625" style="2" customWidth="1"/>
    <col min="9" max="9" width="7.28125" style="2" customWidth="1"/>
    <col min="10" max="10" width="6.28125" style="1" customWidth="1"/>
    <col min="11" max="11" width="7.28125" style="1" customWidth="1"/>
    <col min="12" max="12" width="8.28125" style="1" customWidth="1"/>
    <col min="13" max="13" width="8.7109375" style="2" customWidth="1"/>
    <col min="14" max="14" width="9.28125" style="2" customWidth="1"/>
    <col min="15" max="15" width="8.421875" style="1" customWidth="1"/>
    <col min="16" max="16" width="9.140625" style="1" customWidth="1"/>
    <col min="17" max="17" width="9.57421875" style="123" customWidth="1"/>
    <col min="18" max="16384" width="9.140625" style="123" customWidth="1"/>
  </cols>
  <sheetData>
    <row r="1" spans="1:16" ht="18" customHeight="1">
      <c r="A1" s="124" t="s">
        <v>235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31.5" customHeight="1">
      <c r="A2" s="125" t="s">
        <v>236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13.5" customHeight="1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11.2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s="10" customFormat="1" ht="17.25" customHeight="1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10" customFormat="1" ht="17.25" customHeight="1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0" customFormat="1" ht="17.25" customHeight="1">
      <c r="A7" s="12" t="s">
        <v>117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s="10" customFormat="1" ht="17.25" customHeight="1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s="10" customFormat="1" ht="17.25" customHeight="1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s="10" customFormat="1" ht="17.25" customHeight="1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 t="s">
        <v>9</v>
      </c>
      <c r="N10" s="14"/>
      <c r="O10" s="15">
        <f>P64</f>
        <v>0</v>
      </c>
      <c r="P10" s="16" t="s">
        <v>10</v>
      </c>
    </row>
    <row r="11" spans="1:16" s="10" customFormat="1" ht="17.25" customHeight="1">
      <c r="A11" s="17"/>
      <c r="B11" s="17"/>
      <c r="C11" s="17"/>
      <c r="D11" s="17"/>
      <c r="E11" s="17"/>
      <c r="F11" s="17"/>
      <c r="G11" s="17"/>
      <c r="H11" s="17"/>
      <c r="I11" s="18" t="s">
        <v>118</v>
      </c>
      <c r="J11" s="18"/>
      <c r="K11" s="18"/>
      <c r="L11" s="18"/>
      <c r="M11" s="18"/>
      <c r="N11" s="18"/>
      <c r="O11" s="18"/>
      <c r="P11" s="18"/>
    </row>
    <row r="12" spans="1:16" ht="24.75" customHeight="1">
      <c r="A12" s="128" t="s">
        <v>12</v>
      </c>
      <c r="B12" s="128" t="s">
        <v>13</v>
      </c>
      <c r="C12" s="129" t="s">
        <v>14</v>
      </c>
      <c r="D12" s="128" t="s">
        <v>15</v>
      </c>
      <c r="E12" s="130" t="s">
        <v>16</v>
      </c>
      <c r="F12" s="131" t="s">
        <v>17</v>
      </c>
      <c r="G12" s="131"/>
      <c r="H12" s="131"/>
      <c r="I12" s="131"/>
      <c r="J12" s="131"/>
      <c r="K12" s="131"/>
      <c r="L12" s="132" t="s">
        <v>18</v>
      </c>
      <c r="M12" s="132"/>
      <c r="N12" s="132"/>
      <c r="O12" s="132"/>
      <c r="P12" s="132"/>
    </row>
    <row r="13" spans="1:16" ht="69.75" customHeight="1">
      <c r="A13" s="128"/>
      <c r="B13" s="128"/>
      <c r="C13" s="129"/>
      <c r="D13" s="128"/>
      <c r="E13" s="130"/>
      <c r="F13" s="133" t="s">
        <v>19</v>
      </c>
      <c r="G13" s="128" t="s">
        <v>20</v>
      </c>
      <c r="H13" s="128" t="s">
        <v>21</v>
      </c>
      <c r="I13" s="128" t="s">
        <v>22</v>
      </c>
      <c r="J13" s="128" t="s">
        <v>23</v>
      </c>
      <c r="K13" s="134" t="s">
        <v>24</v>
      </c>
      <c r="L13" s="135" t="s">
        <v>25</v>
      </c>
      <c r="M13" s="128" t="s">
        <v>26</v>
      </c>
      <c r="N13" s="128" t="s">
        <v>27</v>
      </c>
      <c r="O13" s="128" t="s">
        <v>28</v>
      </c>
      <c r="P13" s="128" t="s">
        <v>29</v>
      </c>
    </row>
    <row r="14" spans="1:16" ht="15.75" customHeight="1">
      <c r="A14" s="136">
        <v>1</v>
      </c>
      <c r="B14" s="136">
        <v>2</v>
      </c>
      <c r="C14" s="136">
        <v>3</v>
      </c>
      <c r="D14" s="136">
        <v>4</v>
      </c>
      <c r="E14" s="137">
        <v>5</v>
      </c>
      <c r="F14" s="138">
        <v>6</v>
      </c>
      <c r="G14" s="136">
        <v>7</v>
      </c>
      <c r="H14" s="136">
        <v>8</v>
      </c>
      <c r="I14" s="136">
        <v>9</v>
      </c>
      <c r="J14" s="136">
        <v>10</v>
      </c>
      <c r="K14" s="139">
        <v>11</v>
      </c>
      <c r="L14" s="140">
        <v>12</v>
      </c>
      <c r="M14" s="136">
        <v>13</v>
      </c>
      <c r="N14" s="136">
        <v>14</v>
      </c>
      <c r="O14" s="136">
        <v>15</v>
      </c>
      <c r="P14" s="136">
        <v>16</v>
      </c>
    </row>
    <row r="15" spans="1:16" s="56" customFormat="1" ht="17.25" customHeight="1">
      <c r="A15" s="141" t="s">
        <v>119</v>
      </c>
      <c r="B15" s="141" t="s">
        <v>30</v>
      </c>
      <c r="C15" s="142" t="s">
        <v>120</v>
      </c>
      <c r="D15" s="141"/>
      <c r="E15" s="143"/>
      <c r="F15" s="144"/>
      <c r="G15" s="145"/>
      <c r="H15" s="145"/>
      <c r="I15" s="145"/>
      <c r="J15" s="145"/>
      <c r="K15" s="146"/>
      <c r="L15" s="147"/>
      <c r="M15" s="148"/>
      <c r="N15" s="148"/>
      <c r="O15" s="148"/>
      <c r="P15" s="145"/>
    </row>
    <row r="16" spans="1:16" s="56" customFormat="1" ht="17.25" customHeight="1">
      <c r="A16" s="48">
        <v>1</v>
      </c>
      <c r="B16" s="48" t="s">
        <v>128</v>
      </c>
      <c r="C16" s="58" t="s">
        <v>129</v>
      </c>
      <c r="D16" s="48" t="s">
        <v>123</v>
      </c>
      <c r="E16" s="49">
        <v>2</v>
      </c>
      <c r="F16" s="50"/>
      <c r="G16" s="51"/>
      <c r="H16" s="51"/>
      <c r="I16" s="51"/>
      <c r="J16" s="51"/>
      <c r="K16" s="52">
        <f>ROUND(SUM(H16:J16),2)</f>
        <v>0</v>
      </c>
      <c r="L16" s="50"/>
      <c r="M16" s="55">
        <f aca="true" t="shared" si="0" ref="M16:M26">ROUND(H16*E16,2)</f>
        <v>0</v>
      </c>
      <c r="N16" s="55">
        <f aca="true" t="shared" si="1" ref="N16:N28">ROUND(I16*E16,2)</f>
        <v>0</v>
      </c>
      <c r="O16" s="55">
        <f aca="true" t="shared" si="2" ref="O16:O26">ROUND(J16*E16,2)</f>
        <v>0</v>
      </c>
      <c r="P16" s="51">
        <f aca="true" t="shared" si="3" ref="P16:P28">ROUND(SUM(M16:O16),2)</f>
        <v>0</v>
      </c>
    </row>
    <row r="17" spans="1:16" s="56" customFormat="1" ht="17.25" customHeight="1">
      <c r="A17" s="48">
        <v>2</v>
      </c>
      <c r="B17" s="46" t="s">
        <v>130</v>
      </c>
      <c r="C17" s="58" t="s">
        <v>131</v>
      </c>
      <c r="D17" s="48" t="s">
        <v>123</v>
      </c>
      <c r="E17" s="49">
        <v>1</v>
      </c>
      <c r="F17" s="50"/>
      <c r="G17" s="51"/>
      <c r="H17" s="51"/>
      <c r="I17" s="51"/>
      <c r="J17" s="51"/>
      <c r="K17" s="52">
        <f>ROUND(SUM(H17:J17),2)</f>
        <v>0</v>
      </c>
      <c r="L17" s="50"/>
      <c r="M17" s="55">
        <f t="shared" si="0"/>
        <v>0</v>
      </c>
      <c r="N17" s="55">
        <f t="shared" si="1"/>
        <v>0</v>
      </c>
      <c r="O17" s="55">
        <f t="shared" si="2"/>
        <v>0</v>
      </c>
      <c r="P17" s="51">
        <f t="shared" si="3"/>
        <v>0</v>
      </c>
    </row>
    <row r="18" spans="1:16" s="56" customFormat="1" ht="30" customHeight="1">
      <c r="A18" s="48">
        <v>3</v>
      </c>
      <c r="B18" s="46" t="s">
        <v>132</v>
      </c>
      <c r="C18" s="58" t="s">
        <v>133</v>
      </c>
      <c r="D18" s="48" t="s">
        <v>38</v>
      </c>
      <c r="E18" s="49">
        <v>1.8</v>
      </c>
      <c r="F18" s="50"/>
      <c r="G18" s="51"/>
      <c r="H18" s="51"/>
      <c r="I18" s="51"/>
      <c r="J18" s="51"/>
      <c r="K18" s="52">
        <f>ROUND(SUM(H18:J18),2)</f>
        <v>0</v>
      </c>
      <c r="L18" s="50"/>
      <c r="M18" s="55">
        <f t="shared" si="0"/>
        <v>0</v>
      </c>
      <c r="N18" s="55">
        <f t="shared" si="1"/>
        <v>0</v>
      </c>
      <c r="O18" s="55">
        <f t="shared" si="2"/>
        <v>0</v>
      </c>
      <c r="P18" s="51">
        <f t="shared" si="3"/>
        <v>0</v>
      </c>
    </row>
    <row r="19" spans="1:16" s="56" customFormat="1" ht="17.25" customHeight="1">
      <c r="A19" s="48">
        <v>4</v>
      </c>
      <c r="B19" s="46" t="s">
        <v>134</v>
      </c>
      <c r="C19" s="58" t="s">
        <v>135</v>
      </c>
      <c r="D19" s="48" t="s">
        <v>123</v>
      </c>
      <c r="E19" s="49">
        <v>1</v>
      </c>
      <c r="F19" s="50"/>
      <c r="G19" s="51"/>
      <c r="H19" s="51"/>
      <c r="I19" s="51"/>
      <c r="J19" s="51"/>
      <c r="K19" s="52">
        <f>ROUND(SUM(H19:J19),2)</f>
        <v>0</v>
      </c>
      <c r="L19" s="50"/>
      <c r="M19" s="55">
        <f t="shared" si="0"/>
        <v>0</v>
      </c>
      <c r="N19" s="55">
        <f t="shared" si="1"/>
        <v>0</v>
      </c>
      <c r="O19" s="55">
        <f t="shared" si="2"/>
        <v>0</v>
      </c>
      <c r="P19" s="51">
        <f t="shared" si="3"/>
        <v>0</v>
      </c>
    </row>
    <row r="20" spans="1:16" s="56" customFormat="1" ht="17.25" customHeight="1">
      <c r="A20" s="48">
        <v>5</v>
      </c>
      <c r="B20" s="48" t="s">
        <v>142</v>
      </c>
      <c r="C20" s="58" t="s">
        <v>143</v>
      </c>
      <c r="D20" s="48" t="s">
        <v>141</v>
      </c>
      <c r="E20" s="49">
        <v>13.4</v>
      </c>
      <c r="F20" s="50"/>
      <c r="G20" s="51"/>
      <c r="H20" s="51"/>
      <c r="I20" s="51"/>
      <c r="J20" s="51"/>
      <c r="K20" s="52">
        <f aca="true" t="shared" si="4" ref="K20:K28">ROUND(SUM(H20:J20),2)</f>
        <v>0</v>
      </c>
      <c r="L20" s="50"/>
      <c r="M20" s="55">
        <f t="shared" si="0"/>
        <v>0</v>
      </c>
      <c r="N20" s="55">
        <f t="shared" si="1"/>
        <v>0</v>
      </c>
      <c r="O20" s="55">
        <f t="shared" si="2"/>
        <v>0</v>
      </c>
      <c r="P20" s="51">
        <f t="shared" si="3"/>
        <v>0</v>
      </c>
    </row>
    <row r="21" spans="1:16" s="56" customFormat="1" ht="17.25" customHeight="1">
      <c r="A21" s="48">
        <v>6</v>
      </c>
      <c r="B21" s="48" t="s">
        <v>36</v>
      </c>
      <c r="C21" s="58" t="s">
        <v>144</v>
      </c>
      <c r="D21" s="48" t="s">
        <v>38</v>
      </c>
      <c r="E21" s="49">
        <v>15.9</v>
      </c>
      <c r="F21" s="50"/>
      <c r="G21" s="51"/>
      <c r="H21" s="51"/>
      <c r="I21" s="51"/>
      <c r="J21" s="51"/>
      <c r="K21" s="52">
        <f t="shared" si="4"/>
        <v>0</v>
      </c>
      <c r="L21" s="50"/>
      <c r="M21" s="55">
        <f t="shared" si="0"/>
        <v>0</v>
      </c>
      <c r="N21" s="55">
        <f t="shared" si="1"/>
        <v>0</v>
      </c>
      <c r="O21" s="55">
        <f t="shared" si="2"/>
        <v>0</v>
      </c>
      <c r="P21" s="51">
        <f t="shared" si="3"/>
        <v>0</v>
      </c>
    </row>
    <row r="22" spans="1:16" s="56" customFormat="1" ht="17.25" customHeight="1">
      <c r="A22" s="48">
        <v>7</v>
      </c>
      <c r="B22" s="48" t="s">
        <v>36</v>
      </c>
      <c r="C22" s="58" t="s">
        <v>237</v>
      </c>
      <c r="D22" s="48" t="s">
        <v>38</v>
      </c>
      <c r="E22" s="49">
        <v>6</v>
      </c>
      <c r="F22" s="50"/>
      <c r="G22" s="51"/>
      <c r="H22" s="51"/>
      <c r="I22" s="51"/>
      <c r="J22" s="51"/>
      <c r="K22" s="52">
        <f t="shared" si="4"/>
        <v>0</v>
      </c>
      <c r="L22" s="50"/>
      <c r="M22" s="55">
        <f t="shared" si="0"/>
        <v>0</v>
      </c>
      <c r="N22" s="55">
        <f t="shared" si="1"/>
        <v>0</v>
      </c>
      <c r="O22" s="55">
        <f t="shared" si="2"/>
        <v>0</v>
      </c>
      <c r="P22" s="51">
        <f t="shared" si="3"/>
        <v>0</v>
      </c>
    </row>
    <row r="23" spans="1:16" s="56" customFormat="1" ht="17.25" customHeight="1">
      <c r="A23" s="48">
        <v>8</v>
      </c>
      <c r="B23" s="48" t="s">
        <v>146</v>
      </c>
      <c r="C23" s="58" t="s">
        <v>147</v>
      </c>
      <c r="D23" s="48" t="s">
        <v>148</v>
      </c>
      <c r="E23" s="49">
        <v>1</v>
      </c>
      <c r="F23" s="50"/>
      <c r="G23" s="51"/>
      <c r="H23" s="51"/>
      <c r="I23" s="51"/>
      <c r="J23" s="51"/>
      <c r="K23" s="52">
        <f t="shared" si="4"/>
        <v>0</v>
      </c>
      <c r="L23" s="50"/>
      <c r="M23" s="55">
        <f t="shared" si="0"/>
        <v>0</v>
      </c>
      <c r="N23" s="55">
        <f t="shared" si="1"/>
        <v>0</v>
      </c>
      <c r="O23" s="55">
        <f t="shared" si="2"/>
        <v>0</v>
      </c>
      <c r="P23" s="51">
        <f t="shared" si="3"/>
        <v>0</v>
      </c>
    </row>
    <row r="24" spans="1:16" s="56" customFormat="1" ht="17.25" customHeight="1">
      <c r="A24" s="48">
        <v>9</v>
      </c>
      <c r="B24" s="48" t="s">
        <v>149</v>
      </c>
      <c r="C24" s="58" t="s">
        <v>150</v>
      </c>
      <c r="D24" s="48" t="s">
        <v>148</v>
      </c>
      <c r="E24" s="49">
        <v>1</v>
      </c>
      <c r="F24" s="50"/>
      <c r="G24" s="51"/>
      <c r="H24" s="51"/>
      <c r="I24" s="51"/>
      <c r="J24" s="51"/>
      <c r="K24" s="52">
        <f t="shared" si="4"/>
        <v>0</v>
      </c>
      <c r="L24" s="50"/>
      <c r="M24" s="55">
        <f t="shared" si="0"/>
        <v>0</v>
      </c>
      <c r="N24" s="55">
        <f t="shared" si="1"/>
        <v>0</v>
      </c>
      <c r="O24" s="55">
        <f t="shared" si="2"/>
        <v>0</v>
      </c>
      <c r="P24" s="51">
        <f t="shared" si="3"/>
        <v>0</v>
      </c>
    </row>
    <row r="25" spans="1:16" s="56" customFormat="1" ht="17.25" customHeight="1">
      <c r="A25" s="48">
        <v>10</v>
      </c>
      <c r="B25" s="48" t="s">
        <v>149</v>
      </c>
      <c r="C25" s="58" t="s">
        <v>238</v>
      </c>
      <c r="D25" s="48" t="s">
        <v>148</v>
      </c>
      <c r="E25" s="49">
        <v>2</v>
      </c>
      <c r="F25" s="50"/>
      <c r="G25" s="51"/>
      <c r="H25" s="51"/>
      <c r="I25" s="51"/>
      <c r="J25" s="51"/>
      <c r="K25" s="52">
        <f>ROUND(SUM(H25:J25),2)</f>
        <v>0</v>
      </c>
      <c r="L25" s="50"/>
      <c r="M25" s="55">
        <f>ROUND(H25*E25,2)</f>
        <v>0</v>
      </c>
      <c r="N25" s="55">
        <f>ROUND(I25*E25,2)</f>
        <v>0</v>
      </c>
      <c r="O25" s="55">
        <f>ROUND(J25*E25,2)</f>
        <v>0</v>
      </c>
      <c r="P25" s="51">
        <f>ROUND(SUM(M25:O25),2)</f>
        <v>0</v>
      </c>
    </row>
    <row r="26" spans="1:16" s="56" customFormat="1" ht="30" customHeight="1">
      <c r="A26" s="48">
        <v>11</v>
      </c>
      <c r="B26" s="48" t="s">
        <v>51</v>
      </c>
      <c r="C26" s="53" t="s">
        <v>52</v>
      </c>
      <c r="D26" s="48" t="s">
        <v>41</v>
      </c>
      <c r="E26" s="49">
        <v>1</v>
      </c>
      <c r="F26" s="54"/>
      <c r="G26" s="51"/>
      <c r="H26" s="51"/>
      <c r="I26" s="51"/>
      <c r="J26" s="51"/>
      <c r="K26" s="52">
        <f t="shared" si="4"/>
        <v>0</v>
      </c>
      <c r="L26" s="50"/>
      <c r="M26" s="55">
        <f t="shared" si="0"/>
        <v>0</v>
      </c>
      <c r="N26" s="55">
        <f>ROUND(I26*E26,2)</f>
        <v>0</v>
      </c>
      <c r="O26" s="55">
        <f t="shared" si="2"/>
        <v>0</v>
      </c>
      <c r="P26" s="51">
        <f t="shared" si="3"/>
        <v>0</v>
      </c>
    </row>
    <row r="27" spans="1:16" s="56" customFormat="1" ht="30" customHeight="1">
      <c r="A27" s="48">
        <v>12</v>
      </c>
      <c r="B27" s="48" t="s">
        <v>53</v>
      </c>
      <c r="C27" s="53" t="s">
        <v>54</v>
      </c>
      <c r="D27" s="48" t="s">
        <v>55</v>
      </c>
      <c r="E27" s="49">
        <v>0.35</v>
      </c>
      <c r="F27" s="54"/>
      <c r="G27" s="51"/>
      <c r="H27" s="51"/>
      <c r="I27" s="51"/>
      <c r="J27" s="51"/>
      <c r="K27" s="52">
        <f t="shared" si="4"/>
        <v>0</v>
      </c>
      <c r="L27" s="50"/>
      <c r="M27" s="55">
        <f>ROUND(H27*E27,2)</f>
        <v>0</v>
      </c>
      <c r="N27" s="55">
        <f>ROUND(I27*E27,2)</f>
        <v>0</v>
      </c>
      <c r="O27" s="55">
        <f>ROUND(J27*E27,2)</f>
        <v>0</v>
      </c>
      <c r="P27" s="51">
        <f>ROUND(SUM(M27:O27),2)</f>
        <v>0</v>
      </c>
    </row>
    <row r="28" spans="1:16" s="56" customFormat="1" ht="15.75" customHeight="1">
      <c r="A28" s="48">
        <v>13</v>
      </c>
      <c r="B28" s="48" t="s">
        <v>151</v>
      </c>
      <c r="C28" s="53" t="s">
        <v>152</v>
      </c>
      <c r="D28" s="48" t="s">
        <v>87</v>
      </c>
      <c r="E28" s="49">
        <v>1</v>
      </c>
      <c r="F28" s="50"/>
      <c r="G28" s="51"/>
      <c r="H28" s="51"/>
      <c r="I28" s="51"/>
      <c r="J28" s="51"/>
      <c r="K28" s="52">
        <f t="shared" si="4"/>
        <v>0</v>
      </c>
      <c r="L28" s="50"/>
      <c r="M28" s="55"/>
      <c r="N28" s="55">
        <f t="shared" si="1"/>
        <v>0</v>
      </c>
      <c r="O28" s="55"/>
      <c r="P28" s="51">
        <f t="shared" si="3"/>
        <v>0</v>
      </c>
    </row>
    <row r="29" spans="1:16" s="151" customFormat="1" ht="17.25" customHeight="1">
      <c r="A29" s="141" t="s">
        <v>153</v>
      </c>
      <c r="B29" s="141" t="s">
        <v>154</v>
      </c>
      <c r="C29" s="149" t="s">
        <v>155</v>
      </c>
      <c r="D29" s="141"/>
      <c r="E29" s="150"/>
      <c r="F29" s="50"/>
      <c r="G29" s="51"/>
      <c r="H29" s="51"/>
      <c r="I29" s="51"/>
      <c r="J29" s="51"/>
      <c r="K29" s="52"/>
      <c r="L29" s="50"/>
      <c r="M29" s="55"/>
      <c r="N29" s="55"/>
      <c r="O29" s="55"/>
      <c r="P29" s="51"/>
    </row>
    <row r="30" spans="1:16" s="56" customFormat="1" ht="34.5" customHeight="1">
      <c r="A30" s="48">
        <v>1</v>
      </c>
      <c r="B30" s="152" t="s">
        <v>156</v>
      </c>
      <c r="C30" s="153" t="s">
        <v>157</v>
      </c>
      <c r="D30" s="154" t="s">
        <v>38</v>
      </c>
      <c r="E30" s="60">
        <v>35.3</v>
      </c>
      <c r="F30" s="54"/>
      <c r="G30" s="51"/>
      <c r="H30" s="51"/>
      <c r="I30" s="51"/>
      <c r="J30" s="51"/>
      <c r="K30" s="52">
        <f aca="true" t="shared" si="5" ref="K30:K41">ROUND(SUM(H30:J30),2)</f>
        <v>0</v>
      </c>
      <c r="L30" s="50"/>
      <c r="M30" s="55">
        <f aca="true" t="shared" si="6" ref="M30:M40">ROUND(H30*E30,2)</f>
        <v>0</v>
      </c>
      <c r="N30" s="55">
        <f aca="true" t="shared" si="7" ref="N30:N41">ROUND(I30*E30,2)</f>
        <v>0</v>
      </c>
      <c r="O30" s="55">
        <f aca="true" t="shared" si="8" ref="O30:O40">ROUND(J30*E30,2)</f>
        <v>0</v>
      </c>
      <c r="P30" s="51">
        <f aca="true" t="shared" si="9" ref="P30:P41">ROUND(SUM(M30:O30),2)</f>
        <v>0</v>
      </c>
    </row>
    <row r="31" spans="1:16" s="56" customFormat="1" ht="17.25" customHeight="1">
      <c r="A31" s="48">
        <v>2</v>
      </c>
      <c r="B31" s="48" t="s">
        <v>160</v>
      </c>
      <c r="C31" s="58" t="s">
        <v>161</v>
      </c>
      <c r="D31" s="48" t="s">
        <v>141</v>
      </c>
      <c r="E31" s="49">
        <f>E21</f>
        <v>15.9</v>
      </c>
      <c r="F31" s="54"/>
      <c r="G31" s="51"/>
      <c r="H31" s="51"/>
      <c r="I31" s="51"/>
      <c r="J31" s="51"/>
      <c r="K31" s="52">
        <f t="shared" si="5"/>
        <v>0</v>
      </c>
      <c r="L31" s="50"/>
      <c r="M31" s="55">
        <f t="shared" si="6"/>
        <v>0</v>
      </c>
      <c r="N31" s="55">
        <f t="shared" si="7"/>
        <v>0</v>
      </c>
      <c r="O31" s="55">
        <f t="shared" si="8"/>
        <v>0</v>
      </c>
      <c r="P31" s="51">
        <f t="shared" si="9"/>
        <v>0</v>
      </c>
    </row>
    <row r="32" spans="1:16" s="56" customFormat="1" ht="17.25" customHeight="1">
      <c r="A32" s="48">
        <v>3</v>
      </c>
      <c r="B32" s="48" t="s">
        <v>162</v>
      </c>
      <c r="C32" s="58" t="s">
        <v>163</v>
      </c>
      <c r="D32" s="48" t="s">
        <v>141</v>
      </c>
      <c r="E32" s="49">
        <f>E31</f>
        <v>15.9</v>
      </c>
      <c r="F32" s="54"/>
      <c r="G32" s="51"/>
      <c r="H32" s="51"/>
      <c r="I32" s="51"/>
      <c r="J32" s="51"/>
      <c r="K32" s="52">
        <f t="shared" si="5"/>
        <v>0</v>
      </c>
      <c r="L32" s="50"/>
      <c r="M32" s="55">
        <f t="shared" si="6"/>
        <v>0</v>
      </c>
      <c r="N32" s="55">
        <f t="shared" si="7"/>
        <v>0</v>
      </c>
      <c r="O32" s="55">
        <f t="shared" si="8"/>
        <v>0</v>
      </c>
      <c r="P32" s="51">
        <f t="shared" si="9"/>
        <v>0</v>
      </c>
    </row>
    <row r="33" spans="1:16" s="56" customFormat="1" ht="17.25" customHeight="1">
      <c r="A33" s="48">
        <v>4</v>
      </c>
      <c r="B33" s="48" t="s">
        <v>164</v>
      </c>
      <c r="C33" s="58" t="s">
        <v>165</v>
      </c>
      <c r="D33" s="48" t="s">
        <v>141</v>
      </c>
      <c r="E33" s="49">
        <v>30.32</v>
      </c>
      <c r="F33" s="54"/>
      <c r="G33" s="51"/>
      <c r="H33" s="51"/>
      <c r="I33" s="51"/>
      <c r="J33" s="51"/>
      <c r="K33" s="52">
        <f t="shared" si="5"/>
        <v>0</v>
      </c>
      <c r="L33" s="50"/>
      <c r="M33" s="55">
        <f t="shared" si="6"/>
        <v>0</v>
      </c>
      <c r="N33" s="55">
        <f t="shared" si="7"/>
        <v>0</v>
      </c>
      <c r="O33" s="55">
        <f t="shared" si="8"/>
        <v>0</v>
      </c>
      <c r="P33" s="51">
        <f t="shared" si="9"/>
        <v>0</v>
      </c>
    </row>
    <row r="34" spans="1:16" s="56" customFormat="1" ht="17.25" customHeight="1">
      <c r="A34" s="48">
        <v>5</v>
      </c>
      <c r="B34" s="160" t="s">
        <v>166</v>
      </c>
      <c r="C34" s="58" t="s">
        <v>167</v>
      </c>
      <c r="D34" s="48" t="s">
        <v>38</v>
      </c>
      <c r="E34" s="49">
        <f>E22</f>
        <v>6</v>
      </c>
      <c r="F34" s="54"/>
      <c r="G34" s="51"/>
      <c r="H34" s="51"/>
      <c r="I34" s="51"/>
      <c r="J34" s="51"/>
      <c r="K34" s="52">
        <f t="shared" si="5"/>
        <v>0</v>
      </c>
      <c r="L34" s="50"/>
      <c r="M34" s="55">
        <f t="shared" si="6"/>
        <v>0</v>
      </c>
      <c r="N34" s="55">
        <f t="shared" si="7"/>
        <v>0</v>
      </c>
      <c r="O34" s="55">
        <f t="shared" si="8"/>
        <v>0</v>
      </c>
      <c r="P34" s="51">
        <f t="shared" si="9"/>
        <v>0</v>
      </c>
    </row>
    <row r="35" spans="1:16" s="56" customFormat="1" ht="17.25" customHeight="1">
      <c r="A35" s="48">
        <v>6</v>
      </c>
      <c r="B35" s="48" t="s">
        <v>168</v>
      </c>
      <c r="C35" s="58" t="s">
        <v>169</v>
      </c>
      <c r="D35" s="48" t="s">
        <v>141</v>
      </c>
      <c r="E35" s="49">
        <f>E34</f>
        <v>6</v>
      </c>
      <c r="F35" s="54"/>
      <c r="G35" s="51"/>
      <c r="H35" s="51"/>
      <c r="I35" s="51"/>
      <c r="J35" s="51"/>
      <c r="K35" s="52">
        <f t="shared" si="5"/>
        <v>0</v>
      </c>
      <c r="L35" s="50"/>
      <c r="M35" s="55">
        <f t="shared" si="6"/>
        <v>0</v>
      </c>
      <c r="N35" s="55">
        <f t="shared" si="7"/>
        <v>0</v>
      </c>
      <c r="O35" s="55">
        <f t="shared" si="8"/>
        <v>0</v>
      </c>
      <c r="P35" s="51">
        <f t="shared" si="9"/>
        <v>0</v>
      </c>
    </row>
    <row r="36" spans="1:16" s="56" customFormat="1" ht="17.25" customHeight="1">
      <c r="A36" s="48">
        <v>7</v>
      </c>
      <c r="B36" s="48" t="s">
        <v>92</v>
      </c>
      <c r="C36" s="58" t="s">
        <v>170</v>
      </c>
      <c r="D36" s="48" t="s">
        <v>38</v>
      </c>
      <c r="E36" s="49">
        <f>E35</f>
        <v>6</v>
      </c>
      <c r="F36" s="54"/>
      <c r="G36" s="51"/>
      <c r="H36" s="51"/>
      <c r="I36" s="51"/>
      <c r="J36" s="51"/>
      <c r="K36" s="52">
        <f t="shared" si="5"/>
        <v>0</v>
      </c>
      <c r="L36" s="50"/>
      <c r="M36" s="55">
        <f t="shared" si="6"/>
        <v>0</v>
      </c>
      <c r="N36" s="55">
        <f t="shared" si="7"/>
        <v>0</v>
      </c>
      <c r="O36" s="55">
        <f t="shared" si="8"/>
        <v>0</v>
      </c>
      <c r="P36" s="51">
        <f t="shared" si="9"/>
        <v>0</v>
      </c>
    </row>
    <row r="37" spans="1:16" s="56" customFormat="1" ht="17.25" customHeight="1">
      <c r="A37" s="48">
        <v>8</v>
      </c>
      <c r="B37" s="48" t="s">
        <v>171</v>
      </c>
      <c r="C37" s="58" t="s">
        <v>172</v>
      </c>
      <c r="D37" s="48" t="s">
        <v>123</v>
      </c>
      <c r="E37" s="49">
        <v>1</v>
      </c>
      <c r="F37" s="54"/>
      <c r="G37" s="51"/>
      <c r="H37" s="51"/>
      <c r="I37" s="51"/>
      <c r="J37" s="51"/>
      <c r="K37" s="52">
        <f t="shared" si="5"/>
        <v>0</v>
      </c>
      <c r="L37" s="50"/>
      <c r="M37" s="55">
        <f t="shared" si="6"/>
        <v>0</v>
      </c>
      <c r="N37" s="55">
        <f t="shared" si="7"/>
        <v>0</v>
      </c>
      <c r="O37" s="55">
        <f t="shared" si="8"/>
        <v>0</v>
      </c>
      <c r="P37" s="51">
        <f t="shared" si="9"/>
        <v>0</v>
      </c>
    </row>
    <row r="38" spans="1:16" s="56" customFormat="1" ht="17.25" customHeight="1">
      <c r="A38" s="48">
        <v>9</v>
      </c>
      <c r="B38" s="48" t="s">
        <v>173</v>
      </c>
      <c r="C38" s="53" t="s">
        <v>174</v>
      </c>
      <c r="D38" s="48" t="s">
        <v>38</v>
      </c>
      <c r="E38" s="49">
        <v>6</v>
      </c>
      <c r="F38" s="54"/>
      <c r="G38" s="51"/>
      <c r="H38" s="51"/>
      <c r="I38" s="51"/>
      <c r="J38" s="51"/>
      <c r="K38" s="52">
        <f t="shared" si="5"/>
        <v>0</v>
      </c>
      <c r="L38" s="50"/>
      <c r="M38" s="55">
        <f t="shared" si="6"/>
        <v>0</v>
      </c>
      <c r="N38" s="55">
        <f t="shared" si="7"/>
        <v>0</v>
      </c>
      <c r="O38" s="55">
        <f t="shared" si="8"/>
        <v>0</v>
      </c>
      <c r="P38" s="51">
        <f t="shared" si="9"/>
        <v>0</v>
      </c>
    </row>
    <row r="39" spans="1:16" s="56" customFormat="1" ht="35.25" customHeight="1">
      <c r="A39" s="48">
        <v>10</v>
      </c>
      <c r="B39" s="48" t="s">
        <v>175</v>
      </c>
      <c r="C39" s="58" t="s">
        <v>176</v>
      </c>
      <c r="D39" s="48" t="s">
        <v>87</v>
      </c>
      <c r="E39" s="59">
        <v>1</v>
      </c>
      <c r="F39" s="54"/>
      <c r="G39" s="51"/>
      <c r="H39" s="51"/>
      <c r="I39" s="51"/>
      <c r="J39" s="51"/>
      <c r="K39" s="52">
        <f t="shared" si="5"/>
        <v>0</v>
      </c>
      <c r="L39" s="50"/>
      <c r="M39" s="55">
        <f t="shared" si="6"/>
        <v>0</v>
      </c>
      <c r="N39" s="55">
        <f t="shared" si="7"/>
        <v>0</v>
      </c>
      <c r="O39" s="55">
        <f t="shared" si="8"/>
        <v>0</v>
      </c>
      <c r="P39" s="51">
        <f t="shared" si="9"/>
        <v>0</v>
      </c>
    </row>
    <row r="40" spans="1:16" s="56" customFormat="1" ht="35.25" customHeight="1">
      <c r="A40" s="48">
        <v>11</v>
      </c>
      <c r="B40" s="46" t="s">
        <v>132</v>
      </c>
      <c r="C40" s="58" t="s">
        <v>179</v>
      </c>
      <c r="D40" s="48" t="s">
        <v>38</v>
      </c>
      <c r="E40" s="49">
        <v>1.8</v>
      </c>
      <c r="F40" s="50"/>
      <c r="G40" s="51"/>
      <c r="H40" s="51"/>
      <c r="I40" s="51"/>
      <c r="J40" s="51"/>
      <c r="K40" s="52">
        <f>ROUND(SUM(H40:J40),2)</f>
        <v>0</v>
      </c>
      <c r="L40" s="50"/>
      <c r="M40" s="55">
        <f t="shared" si="6"/>
        <v>0</v>
      </c>
      <c r="N40" s="55">
        <f t="shared" si="7"/>
        <v>0</v>
      </c>
      <c r="O40" s="55">
        <f t="shared" si="8"/>
        <v>0</v>
      </c>
      <c r="P40" s="51">
        <f t="shared" si="9"/>
        <v>0</v>
      </c>
    </row>
    <row r="41" spans="1:16" s="56" customFormat="1" ht="17.25" customHeight="1">
      <c r="A41" s="48">
        <v>12</v>
      </c>
      <c r="B41" s="48" t="s">
        <v>151</v>
      </c>
      <c r="C41" s="58" t="s">
        <v>152</v>
      </c>
      <c r="D41" s="48" t="s">
        <v>87</v>
      </c>
      <c r="E41" s="49">
        <v>1</v>
      </c>
      <c r="F41" s="54"/>
      <c r="G41" s="51"/>
      <c r="H41" s="51"/>
      <c r="I41" s="51"/>
      <c r="J41" s="51"/>
      <c r="K41" s="52">
        <f t="shared" si="5"/>
        <v>0</v>
      </c>
      <c r="L41" s="50"/>
      <c r="M41" s="55"/>
      <c r="N41" s="55">
        <f t="shared" si="7"/>
        <v>0</v>
      </c>
      <c r="O41" s="55"/>
      <c r="P41" s="51">
        <f t="shared" si="9"/>
        <v>0</v>
      </c>
    </row>
    <row r="42" spans="1:16" s="151" customFormat="1" ht="17.25" customHeight="1">
      <c r="A42" s="161" t="s">
        <v>180</v>
      </c>
      <c r="B42" s="161" t="s">
        <v>181</v>
      </c>
      <c r="C42" s="141" t="s">
        <v>182</v>
      </c>
      <c r="D42" s="141"/>
      <c r="E42" s="162"/>
      <c r="F42" s="54"/>
      <c r="G42" s="51"/>
      <c r="H42" s="51"/>
      <c r="I42" s="51"/>
      <c r="J42" s="51"/>
      <c r="K42" s="52"/>
      <c r="L42" s="50"/>
      <c r="M42" s="55"/>
      <c r="N42" s="55"/>
      <c r="O42" s="55"/>
      <c r="P42" s="51"/>
    </row>
    <row r="43" spans="1:16" s="172" customFormat="1" ht="35.25" customHeight="1">
      <c r="A43" s="163">
        <v>1</v>
      </c>
      <c r="B43" s="163" t="s">
        <v>183</v>
      </c>
      <c r="C43" s="164" t="s">
        <v>184</v>
      </c>
      <c r="D43" s="165" t="s">
        <v>123</v>
      </c>
      <c r="E43" s="166">
        <v>1</v>
      </c>
      <c r="F43" s="167"/>
      <c r="G43" s="51"/>
      <c r="H43" s="168"/>
      <c r="I43" s="169"/>
      <c r="J43" s="168"/>
      <c r="K43" s="170">
        <f>SUM(H43:J43)</f>
        <v>0</v>
      </c>
      <c r="L43" s="171"/>
      <c r="M43" s="168">
        <f>ROUND(H43*E43,2)</f>
        <v>0</v>
      </c>
      <c r="N43" s="168">
        <f>ROUND(I43*E43,2)</f>
        <v>0</v>
      </c>
      <c r="O43" s="168">
        <f>ROUND(J43*E43,2)</f>
        <v>0</v>
      </c>
      <c r="P43" s="168">
        <f>ROUND(SUM(M43:O43),2)</f>
        <v>0</v>
      </c>
    </row>
    <row r="44" spans="1:16" s="172" customFormat="1" ht="35.25" customHeight="1">
      <c r="A44" s="163">
        <f>A43+1</f>
        <v>2</v>
      </c>
      <c r="B44" s="163" t="s">
        <v>185</v>
      </c>
      <c r="C44" s="164" t="s">
        <v>186</v>
      </c>
      <c r="D44" s="165" t="s">
        <v>123</v>
      </c>
      <c r="E44" s="166">
        <v>1</v>
      </c>
      <c r="F44" s="167"/>
      <c r="G44" s="51"/>
      <c r="H44" s="168"/>
      <c r="I44" s="169"/>
      <c r="J44" s="168"/>
      <c r="K44" s="170">
        <f>SUM(H44:J44)</f>
        <v>0</v>
      </c>
      <c r="L44" s="171"/>
      <c r="M44" s="168">
        <f>ROUND(H44*E44,2)</f>
        <v>0</v>
      </c>
      <c r="N44" s="168">
        <f>ROUND(I44*E44,2)</f>
        <v>0</v>
      </c>
      <c r="O44" s="168">
        <f>ROUND(J44*E44,2)</f>
        <v>0</v>
      </c>
      <c r="P44" s="168">
        <f>ROUND(SUM(M44:O44),2)</f>
        <v>0</v>
      </c>
    </row>
    <row r="45" spans="1:16" s="172" customFormat="1" ht="47.25" customHeight="1">
      <c r="A45" s="163">
        <f>A44+1</f>
        <v>3</v>
      </c>
      <c r="B45" s="163" t="s">
        <v>187</v>
      </c>
      <c r="C45" s="164" t="s">
        <v>188</v>
      </c>
      <c r="D45" s="165" t="s">
        <v>123</v>
      </c>
      <c r="E45" s="166">
        <v>1</v>
      </c>
      <c r="F45" s="167"/>
      <c r="G45" s="51"/>
      <c r="H45" s="168"/>
      <c r="I45" s="169"/>
      <c r="J45" s="168"/>
      <c r="K45" s="170">
        <f>SUM(H45:J45)</f>
        <v>0</v>
      </c>
      <c r="L45" s="171"/>
      <c r="M45" s="168">
        <f>ROUND(H45*E45,2)</f>
        <v>0</v>
      </c>
      <c r="N45" s="168">
        <f>ROUND(I45*E45,2)</f>
        <v>0</v>
      </c>
      <c r="O45" s="168">
        <f>ROUND(J45*E45,2)</f>
        <v>0</v>
      </c>
      <c r="P45" s="168">
        <f>ROUND(SUM(M45:O45),2)</f>
        <v>0</v>
      </c>
    </row>
    <row r="46" spans="1:16" s="172" customFormat="1" ht="46.5" customHeight="1">
      <c r="A46" s="163">
        <f>A45+1</f>
        <v>4</v>
      </c>
      <c r="B46" s="163" t="s">
        <v>189</v>
      </c>
      <c r="C46" s="164" t="s">
        <v>190</v>
      </c>
      <c r="D46" s="165" t="s">
        <v>87</v>
      </c>
      <c r="E46" s="166">
        <v>1</v>
      </c>
      <c r="F46" s="167"/>
      <c r="G46" s="51"/>
      <c r="H46" s="168"/>
      <c r="I46" s="169"/>
      <c r="J46" s="168"/>
      <c r="K46" s="170">
        <f>SUM(H46:J46)</f>
        <v>0</v>
      </c>
      <c r="L46" s="171"/>
      <c r="M46" s="168">
        <f>ROUND(H46*E46,2)</f>
        <v>0</v>
      </c>
      <c r="N46" s="168">
        <f>ROUND(I46*E46,2)</f>
        <v>0</v>
      </c>
      <c r="O46" s="168">
        <f>ROUND(J46*E46,2)</f>
        <v>0</v>
      </c>
      <c r="P46" s="168">
        <f>ROUND(SUM(M46:O46),2)</f>
        <v>0</v>
      </c>
    </row>
    <row r="47" spans="1:16" s="56" customFormat="1" ht="18" customHeight="1">
      <c r="A47" s="163">
        <f>A46+1</f>
        <v>5</v>
      </c>
      <c r="B47" s="48" t="s">
        <v>151</v>
      </c>
      <c r="C47" s="53" t="s">
        <v>152</v>
      </c>
      <c r="D47" s="48" t="s">
        <v>87</v>
      </c>
      <c r="E47" s="49">
        <v>1</v>
      </c>
      <c r="F47" s="54"/>
      <c r="G47" s="51"/>
      <c r="H47" s="51"/>
      <c r="I47" s="51"/>
      <c r="J47" s="51"/>
      <c r="K47" s="52">
        <f>ROUND(SUM(H47:J47),2)</f>
        <v>0</v>
      </c>
      <c r="L47" s="50"/>
      <c r="M47" s="55"/>
      <c r="N47" s="55">
        <f>ROUND(I47*E47,2)</f>
        <v>0</v>
      </c>
      <c r="O47" s="55"/>
      <c r="P47" s="51">
        <f>ROUND(SUM(M47:O47),2)</f>
        <v>0</v>
      </c>
    </row>
    <row r="48" spans="1:16" s="151" customFormat="1" ht="18" customHeight="1">
      <c r="A48" s="161" t="s">
        <v>191</v>
      </c>
      <c r="B48" s="161" t="s">
        <v>192</v>
      </c>
      <c r="C48" s="173" t="s">
        <v>193</v>
      </c>
      <c r="D48" s="141"/>
      <c r="E48" s="162"/>
      <c r="F48" s="54"/>
      <c r="G48" s="51"/>
      <c r="H48" s="51"/>
      <c r="I48" s="51"/>
      <c r="J48" s="51"/>
      <c r="K48" s="52"/>
      <c r="L48" s="50"/>
      <c r="M48" s="55"/>
      <c r="N48" s="55"/>
      <c r="O48" s="55"/>
      <c r="P48" s="51"/>
    </row>
    <row r="49" spans="1:16" s="151" customFormat="1" ht="18" customHeight="1">
      <c r="A49" s="48">
        <v>1</v>
      </c>
      <c r="B49" s="48" t="s">
        <v>194</v>
      </c>
      <c r="C49" s="58" t="s">
        <v>195</v>
      </c>
      <c r="D49" s="48" t="s">
        <v>123</v>
      </c>
      <c r="E49" s="49">
        <v>2</v>
      </c>
      <c r="F49" s="54"/>
      <c r="G49" s="51"/>
      <c r="H49" s="51"/>
      <c r="I49" s="51"/>
      <c r="J49" s="51"/>
      <c r="K49" s="52">
        <f>ROUND(SUM(H49:J49),2)</f>
        <v>0</v>
      </c>
      <c r="L49" s="50"/>
      <c r="M49" s="55">
        <f>ROUND(H49*E49,2)</f>
        <v>0</v>
      </c>
      <c r="N49" s="55">
        <f>ROUND(I49*E49,2)</f>
        <v>0</v>
      </c>
      <c r="O49" s="55">
        <f>ROUND(J49*E49,2)</f>
        <v>0</v>
      </c>
      <c r="P49" s="51">
        <f>ROUND(SUM(M49:O49),2)</f>
        <v>0</v>
      </c>
    </row>
    <row r="50" spans="1:16" s="151" customFormat="1" ht="18" customHeight="1">
      <c r="A50" s="48">
        <f>A49+1</f>
        <v>2</v>
      </c>
      <c r="B50" s="48" t="s">
        <v>196</v>
      </c>
      <c r="C50" s="58" t="s">
        <v>197</v>
      </c>
      <c r="D50" s="48" t="s">
        <v>34</v>
      </c>
      <c r="E50" s="49">
        <v>18</v>
      </c>
      <c r="F50" s="54"/>
      <c r="G50" s="51"/>
      <c r="H50" s="51"/>
      <c r="I50" s="51"/>
      <c r="J50" s="51"/>
      <c r="K50" s="52">
        <f>ROUND(SUM(H50:J50),2)</f>
        <v>0</v>
      </c>
      <c r="L50" s="50"/>
      <c r="M50" s="55">
        <f>ROUND(H50*E50,2)</f>
        <v>0</v>
      </c>
      <c r="N50" s="55">
        <f>ROUND(I50*E50,2)</f>
        <v>0</v>
      </c>
      <c r="O50" s="55">
        <f>ROUND(J50*E50,2)</f>
        <v>0</v>
      </c>
      <c r="P50" s="51">
        <f>ROUND(SUM(M50:O50),2)</f>
        <v>0</v>
      </c>
    </row>
    <row r="51" spans="1:16" s="151" customFormat="1" ht="18" customHeight="1">
      <c r="A51" s="48">
        <f>A50+1</f>
        <v>3</v>
      </c>
      <c r="B51" s="48" t="s">
        <v>198</v>
      </c>
      <c r="C51" s="58" t="s">
        <v>199</v>
      </c>
      <c r="D51" s="48" t="s">
        <v>123</v>
      </c>
      <c r="E51" s="49">
        <v>1</v>
      </c>
      <c r="F51" s="54"/>
      <c r="G51" s="51"/>
      <c r="H51" s="51"/>
      <c r="I51" s="51"/>
      <c r="J51" s="51"/>
      <c r="K51" s="52">
        <f>ROUND(SUM(H51:J51),2)</f>
        <v>0</v>
      </c>
      <c r="L51" s="50"/>
      <c r="M51" s="55">
        <f>ROUND(H51*E51,2)</f>
        <v>0</v>
      </c>
      <c r="N51" s="55">
        <f>ROUND(I51*E51,2)</f>
        <v>0</v>
      </c>
      <c r="O51" s="55">
        <f>ROUND(J51*E51,2)</f>
        <v>0</v>
      </c>
      <c r="P51" s="51">
        <f>ROUND(SUM(M51:O51),2)</f>
        <v>0</v>
      </c>
    </row>
    <row r="52" spans="1:16" s="151" customFormat="1" ht="18" customHeight="1">
      <c r="A52" s="48">
        <f>A51+1</f>
        <v>4</v>
      </c>
      <c r="B52" s="48" t="s">
        <v>198</v>
      </c>
      <c r="C52" s="58" t="s">
        <v>239</v>
      </c>
      <c r="D52" s="48" t="s">
        <v>123</v>
      </c>
      <c r="E52" s="49">
        <v>2</v>
      </c>
      <c r="F52" s="54"/>
      <c r="G52" s="51"/>
      <c r="H52" s="51"/>
      <c r="I52" s="51"/>
      <c r="J52" s="51"/>
      <c r="K52" s="52">
        <f>ROUND(SUM(H52:J52),2)</f>
        <v>0</v>
      </c>
      <c r="L52" s="50"/>
      <c r="M52" s="55">
        <f>ROUND(H52*E52,2)</f>
        <v>0</v>
      </c>
      <c r="N52" s="55">
        <f>ROUND(I52*E52,2)</f>
        <v>0</v>
      </c>
      <c r="O52" s="55">
        <f>ROUND(J52*E52,2)</f>
        <v>0</v>
      </c>
      <c r="P52" s="51">
        <f>ROUND(SUM(M52:O52),2)</f>
        <v>0</v>
      </c>
    </row>
    <row r="53" spans="1:16" s="151" customFormat="1" ht="18" customHeight="1">
      <c r="A53" s="48">
        <f>A52+1</f>
        <v>5</v>
      </c>
      <c r="B53" s="48" t="s">
        <v>151</v>
      </c>
      <c r="C53" s="53" t="s">
        <v>152</v>
      </c>
      <c r="D53" s="48" t="s">
        <v>87</v>
      </c>
      <c r="E53" s="49">
        <v>1</v>
      </c>
      <c r="F53" s="54"/>
      <c r="G53" s="51"/>
      <c r="H53" s="51"/>
      <c r="I53" s="51"/>
      <c r="J53" s="51"/>
      <c r="K53" s="52">
        <f>ROUND(SUM(H53:J53),2)</f>
        <v>0</v>
      </c>
      <c r="L53" s="50"/>
      <c r="M53" s="55"/>
      <c r="N53" s="55">
        <f>ROUND(I53*E53,2)</f>
        <v>0</v>
      </c>
      <c r="O53" s="55"/>
      <c r="P53" s="51">
        <f>ROUND(SUM(M53:O53),2)</f>
        <v>0</v>
      </c>
    </row>
    <row r="54" spans="1:16" s="151" customFormat="1" ht="18" customHeight="1">
      <c r="A54" s="141" t="s">
        <v>200</v>
      </c>
      <c r="B54" s="149" t="s">
        <v>201</v>
      </c>
      <c r="C54" s="149" t="s">
        <v>202</v>
      </c>
      <c r="D54" s="141"/>
      <c r="E54" s="174"/>
      <c r="F54" s="54"/>
      <c r="G54" s="51"/>
      <c r="H54" s="51"/>
      <c r="I54" s="51"/>
      <c r="J54" s="51"/>
      <c r="K54" s="52"/>
      <c r="L54" s="50"/>
      <c r="M54" s="55"/>
      <c r="N54" s="55"/>
      <c r="O54" s="55"/>
      <c r="P54" s="51"/>
    </row>
    <row r="55" spans="1:16" s="151" customFormat="1" ht="16.5" customHeight="1">
      <c r="A55" s="48">
        <v>1</v>
      </c>
      <c r="B55" s="48" t="s">
        <v>206</v>
      </c>
      <c r="C55" s="58" t="s">
        <v>240</v>
      </c>
      <c r="D55" s="48" t="s">
        <v>123</v>
      </c>
      <c r="E55" s="49">
        <v>1</v>
      </c>
      <c r="F55" s="54"/>
      <c r="G55" s="51"/>
      <c r="H55" s="51"/>
      <c r="I55" s="51"/>
      <c r="J55" s="51"/>
      <c r="K55" s="52">
        <f>ROUND(SUM(H55:J55),2)</f>
        <v>0</v>
      </c>
      <c r="L55" s="50"/>
      <c r="M55" s="55">
        <f>ROUND(H55*E55,2)</f>
        <v>0</v>
      </c>
      <c r="N55" s="55">
        <f>ROUND(I55*E55,2)</f>
        <v>0</v>
      </c>
      <c r="O55" s="55">
        <f>ROUND(J55*E55,2)</f>
        <v>0</v>
      </c>
      <c r="P55" s="51">
        <f>ROUND(SUM(M55:O55),2)</f>
        <v>0</v>
      </c>
    </row>
    <row r="56" spans="1:16" s="151" customFormat="1" ht="18" customHeight="1">
      <c r="A56" s="48">
        <f>A55+1</f>
        <v>2</v>
      </c>
      <c r="B56" s="48" t="s">
        <v>151</v>
      </c>
      <c r="C56" s="53" t="s">
        <v>152</v>
      </c>
      <c r="D56" s="48" t="s">
        <v>87</v>
      </c>
      <c r="E56" s="49">
        <v>1</v>
      </c>
      <c r="F56" s="54"/>
      <c r="G56" s="51"/>
      <c r="H56" s="51"/>
      <c r="I56" s="51"/>
      <c r="J56" s="51"/>
      <c r="K56" s="52">
        <f>ROUND(SUM(H56:J56),2)</f>
        <v>0</v>
      </c>
      <c r="L56" s="50"/>
      <c r="M56" s="55"/>
      <c r="N56" s="55">
        <f>ROUND(I56*E56,2)</f>
        <v>0</v>
      </c>
      <c r="O56" s="55"/>
      <c r="P56" s="51">
        <f>ROUND(SUM(M56:O56),2)</f>
        <v>0</v>
      </c>
    </row>
    <row r="57" spans="1:16" ht="18" customHeight="1">
      <c r="A57" s="175" t="s">
        <v>208</v>
      </c>
      <c r="B57" s="175" t="s">
        <v>209</v>
      </c>
      <c r="C57" s="176" t="s">
        <v>210</v>
      </c>
      <c r="D57" s="175"/>
      <c r="E57" s="177"/>
      <c r="F57" s="54"/>
      <c r="G57" s="51"/>
      <c r="H57" s="51"/>
      <c r="I57" s="51"/>
      <c r="J57" s="51"/>
      <c r="K57" s="52"/>
      <c r="L57" s="50"/>
      <c r="M57" s="55"/>
      <c r="N57" s="55"/>
      <c r="O57" s="55"/>
      <c r="P57" s="51"/>
    </row>
    <row r="58" spans="1:16" ht="33.75" customHeight="1">
      <c r="A58" s="48">
        <v>1</v>
      </c>
      <c r="B58" s="152" t="s">
        <v>211</v>
      </c>
      <c r="C58" s="178" t="s">
        <v>241</v>
      </c>
      <c r="D58" s="154" t="s">
        <v>87</v>
      </c>
      <c r="E58" s="60">
        <v>1</v>
      </c>
      <c r="F58" s="157"/>
      <c r="G58" s="51"/>
      <c r="H58" s="55"/>
      <c r="I58" s="55"/>
      <c r="J58" s="55"/>
      <c r="K58" s="158">
        <f>ROUND(SUM(H58:J58),2)</f>
        <v>0</v>
      </c>
      <c r="L58" s="50"/>
      <c r="M58" s="55">
        <f>ROUND(H58*E58,2)</f>
        <v>0</v>
      </c>
      <c r="N58" s="55">
        <f>ROUND(I58*E58,2)</f>
        <v>0</v>
      </c>
      <c r="O58" s="55">
        <f>ROUND(J58*E58,2)</f>
        <v>0</v>
      </c>
      <c r="P58" s="55">
        <f>SUM(M58:O58)</f>
        <v>0</v>
      </c>
    </row>
    <row r="59" spans="1:16" s="56" customFormat="1" ht="30" customHeight="1">
      <c r="A59" s="48">
        <f>A58+1</f>
        <v>2</v>
      </c>
      <c r="B59" s="48" t="s">
        <v>213</v>
      </c>
      <c r="C59" s="58" t="s">
        <v>214</v>
      </c>
      <c r="D59" s="48" t="s">
        <v>141</v>
      </c>
      <c r="E59" s="49">
        <v>1</v>
      </c>
      <c r="F59" s="54"/>
      <c r="G59" s="51"/>
      <c r="H59" s="51"/>
      <c r="I59" s="51"/>
      <c r="J59" s="51"/>
      <c r="K59" s="52">
        <f>ROUND(SUM(H59:J59),2)</f>
        <v>0</v>
      </c>
      <c r="L59" s="50"/>
      <c r="M59" s="55">
        <f>ROUND(H59*E59,2)</f>
        <v>0</v>
      </c>
      <c r="N59" s="55">
        <f>ROUND(I59*E59,2)</f>
        <v>0</v>
      </c>
      <c r="O59" s="55">
        <f>ROUND(J59*E59,2)</f>
        <v>0</v>
      </c>
      <c r="P59" s="51">
        <f>ROUND(SUM(M59:O59),2)</f>
        <v>0</v>
      </c>
    </row>
    <row r="60" spans="1:16" s="56" customFormat="1" ht="33.75" customHeight="1">
      <c r="A60" s="48">
        <f>A59+1</f>
        <v>3</v>
      </c>
      <c r="B60" s="48" t="s">
        <v>215</v>
      </c>
      <c r="C60" s="58" t="s">
        <v>216</v>
      </c>
      <c r="D60" s="48" t="s">
        <v>141</v>
      </c>
      <c r="E60" s="49">
        <v>2</v>
      </c>
      <c r="F60" s="54"/>
      <c r="G60" s="51"/>
      <c r="H60" s="51"/>
      <c r="I60" s="51"/>
      <c r="J60" s="51"/>
      <c r="K60" s="52">
        <f>ROUND(SUM(H60:J60),2)</f>
        <v>0</v>
      </c>
      <c r="L60" s="50"/>
      <c r="M60" s="55">
        <f>ROUND(H60*E60,2)</f>
        <v>0</v>
      </c>
      <c r="N60" s="55">
        <f>ROUND(I60*E60,2)</f>
        <v>0</v>
      </c>
      <c r="O60" s="55">
        <f>ROUND(J60*E60,2)</f>
        <v>0</v>
      </c>
      <c r="P60" s="51">
        <f>ROUND(SUM(M60:O60),2)</f>
        <v>0</v>
      </c>
    </row>
    <row r="61" spans="1:16" s="56" customFormat="1" ht="29.25" customHeight="1">
      <c r="A61" s="48">
        <f>A60+1</f>
        <v>4</v>
      </c>
      <c r="B61" s="48" t="s">
        <v>217</v>
      </c>
      <c r="C61" s="58" t="s">
        <v>218</v>
      </c>
      <c r="D61" s="48" t="s">
        <v>38</v>
      </c>
      <c r="E61" s="49">
        <f>E60</f>
        <v>2</v>
      </c>
      <c r="F61" s="54"/>
      <c r="G61" s="51"/>
      <c r="H61" s="51"/>
      <c r="I61" s="51"/>
      <c r="J61" s="51"/>
      <c r="K61" s="52">
        <f>ROUND(SUM(H61:J61),2)</f>
        <v>0</v>
      </c>
      <c r="L61" s="50"/>
      <c r="M61" s="55">
        <f>ROUND(H61*E61,2)</f>
        <v>0</v>
      </c>
      <c r="N61" s="55">
        <f>ROUND(I61*E61,2)</f>
        <v>0</v>
      </c>
      <c r="O61" s="55">
        <f>ROUND(J61*E61,2)</f>
        <v>0</v>
      </c>
      <c r="P61" s="51">
        <f>ROUND(SUM(M61:O61),2)</f>
        <v>0</v>
      </c>
    </row>
    <row r="62" spans="1:17" s="179" customFormat="1" ht="18" customHeight="1">
      <c r="A62" s="73"/>
      <c r="B62" s="74"/>
      <c r="C62" s="75" t="s">
        <v>106</v>
      </c>
      <c r="D62" s="74" t="s">
        <v>10</v>
      </c>
      <c r="E62" s="76"/>
      <c r="F62" s="77"/>
      <c r="G62" s="77"/>
      <c r="H62" s="77"/>
      <c r="I62" s="77"/>
      <c r="J62" s="77"/>
      <c r="K62" s="77"/>
      <c r="L62" s="78">
        <f>SUM(L16:L61)</f>
        <v>0</v>
      </c>
      <c r="M62" s="78">
        <f>SUM(M16:M61)</f>
        <v>0</v>
      </c>
      <c r="N62" s="78">
        <f>SUM(N16:N61)</f>
        <v>0</v>
      </c>
      <c r="O62" s="78">
        <f>SUM(O16:O61)</f>
        <v>0</v>
      </c>
      <c r="P62" s="79">
        <f>SUM(M62:O62)</f>
        <v>0</v>
      </c>
      <c r="Q62" s="3"/>
    </row>
    <row r="63" spans="1:16" s="179" customFormat="1" ht="33" customHeight="1">
      <c r="A63" s="80"/>
      <c r="B63" s="81"/>
      <c r="C63" s="82" t="s">
        <v>107</v>
      </c>
      <c r="D63" s="81" t="s">
        <v>108</v>
      </c>
      <c r="E63" s="83">
        <v>7</v>
      </c>
      <c r="F63" s="84"/>
      <c r="G63" s="84"/>
      <c r="H63" s="85"/>
      <c r="I63" s="85"/>
      <c r="J63" s="84"/>
      <c r="K63" s="84"/>
      <c r="L63" s="86"/>
      <c r="M63" s="85"/>
      <c r="N63" s="85">
        <f>ROUND(N62*E63/100,2)</f>
        <v>0</v>
      </c>
      <c r="O63" s="84"/>
      <c r="P63" s="87">
        <f>N63</f>
        <v>0</v>
      </c>
    </row>
    <row r="64" spans="1:16" s="179" customFormat="1" ht="18" customHeight="1">
      <c r="A64" s="88"/>
      <c r="B64" s="89"/>
      <c r="C64" s="90" t="s">
        <v>109</v>
      </c>
      <c r="D64" s="91" t="s">
        <v>10</v>
      </c>
      <c r="E64" s="92"/>
      <c r="F64" s="93"/>
      <c r="G64" s="93"/>
      <c r="H64" s="93"/>
      <c r="I64" s="93"/>
      <c r="J64" s="93" t="s">
        <v>110</v>
      </c>
      <c r="K64" s="93"/>
      <c r="L64" s="94"/>
      <c r="M64" s="93">
        <f>ROUND(SUM(M62:M63),2)</f>
        <v>0</v>
      </c>
      <c r="N64" s="93">
        <f>ROUND(SUM(N62:N63),2)</f>
        <v>0</v>
      </c>
      <c r="O64" s="93">
        <f>ROUND(SUM(O62:O63),2)</f>
        <v>0</v>
      </c>
      <c r="P64" s="95">
        <f>ROUND(SUM(M64:O64),2)</f>
        <v>0</v>
      </c>
    </row>
    <row r="65" spans="1:16" s="179" customFormat="1" ht="18" customHeight="1">
      <c r="A65" s="96"/>
      <c r="B65" s="97"/>
      <c r="C65" s="98" t="s">
        <v>111</v>
      </c>
      <c r="D65" s="99" t="s">
        <v>112</v>
      </c>
      <c r="E65" s="100"/>
      <c r="F65" s="101"/>
      <c r="G65" s="102"/>
      <c r="H65" s="102"/>
      <c r="I65" s="102"/>
      <c r="J65" s="102"/>
      <c r="K65" s="102"/>
      <c r="L65" s="102"/>
      <c r="M65" s="101"/>
      <c r="N65" s="103"/>
      <c r="O65" s="103"/>
      <c r="P65" s="104">
        <f>L62</f>
        <v>0</v>
      </c>
    </row>
    <row r="66" spans="1:16" s="179" customFormat="1" ht="12.75" customHeight="1">
      <c r="A66" s="180"/>
      <c r="B66" s="181"/>
      <c r="C66" s="182"/>
      <c r="D66" s="183"/>
      <c r="E66" s="183"/>
      <c r="F66" s="183"/>
      <c r="G66" s="183"/>
      <c r="H66" s="183"/>
      <c r="I66" s="183"/>
      <c r="J66" s="183"/>
      <c r="K66" s="183"/>
      <c r="L66" s="183"/>
      <c r="M66" s="181"/>
      <c r="N66" s="181"/>
      <c r="O66" s="181"/>
      <c r="P66" s="184"/>
    </row>
    <row r="67" spans="1:16" s="179" customFormat="1" ht="19.5" customHeight="1">
      <c r="A67" s="110"/>
      <c r="B67" s="111"/>
      <c r="C67" s="112"/>
      <c r="D67" s="113"/>
      <c r="E67" s="113"/>
      <c r="F67" s="113"/>
      <c r="G67" s="113"/>
      <c r="H67" s="113"/>
      <c r="I67" s="113"/>
      <c r="J67" s="113"/>
      <c r="K67" s="113"/>
      <c r="L67" s="113"/>
      <c r="M67" s="111"/>
      <c r="N67" s="111"/>
      <c r="O67" s="111"/>
      <c r="P67" s="114"/>
    </row>
    <row r="68" spans="1:16" s="179" customFormat="1" ht="16.5" customHeight="1">
      <c r="A68" s="115" t="s">
        <v>234</v>
      </c>
      <c r="B68" s="115"/>
      <c r="C68" s="115"/>
      <c r="D68" s="115"/>
      <c r="E68" s="115"/>
      <c r="F68" s="115"/>
      <c r="G68" s="115"/>
      <c r="H68" s="115"/>
      <c r="I68" s="116"/>
      <c r="J68" s="117" t="s">
        <v>114</v>
      </c>
      <c r="K68" s="117"/>
      <c r="L68" s="117"/>
      <c r="M68" s="117"/>
      <c r="N68" s="117"/>
      <c r="O68" s="117"/>
      <c r="P68" s="117"/>
    </row>
    <row r="69" spans="1:16" s="179" customFormat="1" ht="19.5" customHeight="1">
      <c r="A69" s="115"/>
      <c r="B69" s="118"/>
      <c r="C69" s="118"/>
      <c r="D69" s="118"/>
      <c r="E69" s="118"/>
      <c r="F69" s="118"/>
      <c r="G69" s="118"/>
      <c r="H69" s="118"/>
      <c r="I69" s="116"/>
      <c r="J69" s="118"/>
      <c r="K69" s="118"/>
      <c r="L69" s="118"/>
      <c r="M69" s="118"/>
      <c r="N69" s="118"/>
      <c r="O69" s="118"/>
      <c r="P69" s="117"/>
    </row>
    <row r="70" spans="1:16" ht="12.75">
      <c r="A70" s="185"/>
      <c r="B70" s="186"/>
      <c r="C70" s="186"/>
      <c r="D70" s="186"/>
      <c r="E70" s="186"/>
      <c r="F70" s="186"/>
      <c r="G70" s="186"/>
      <c r="H70" s="187"/>
      <c r="I70" s="187"/>
      <c r="J70" s="186"/>
      <c r="K70" s="186"/>
      <c r="L70" s="186"/>
      <c r="M70" s="187"/>
      <c r="N70" s="187"/>
      <c r="O70" s="186"/>
      <c r="P70" s="188"/>
    </row>
  </sheetData>
  <sheetProtection selectLockedCells="1" selectUnlockedCells="1"/>
  <mergeCells count="21">
    <mergeCell ref="A1:P1"/>
    <mergeCell ref="A2:P2"/>
    <mergeCell ref="A3:P3"/>
    <mergeCell ref="A5:P5"/>
    <mergeCell ref="A6:P6"/>
    <mergeCell ref="A7:P7"/>
    <mergeCell ref="A8:P8"/>
    <mergeCell ref="A9:P9"/>
    <mergeCell ref="A10:L10"/>
    <mergeCell ref="M10:N10"/>
    <mergeCell ref="I11:P11"/>
    <mergeCell ref="A12:A13"/>
    <mergeCell ref="B12:B13"/>
    <mergeCell ref="C12:C13"/>
    <mergeCell ref="D12:D13"/>
    <mergeCell ref="E12:E13"/>
    <mergeCell ref="F12:K12"/>
    <mergeCell ref="L12:P12"/>
    <mergeCell ref="A68:H68"/>
    <mergeCell ref="J68:P68"/>
    <mergeCell ref="J69:L69"/>
  </mergeCells>
  <printOptions/>
  <pageMargins left="0.19652777777777777" right="0.19652777777777777" top="0.7875" bottom="0.4722222222222222" header="0.5118055555555555" footer="0.27569444444444446"/>
  <pageSetup horizontalDpi="300" verticalDpi="300" orientation="landscape" paperSize="9" scale="95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Q96"/>
  <sheetViews>
    <sheetView zoomScale="75" zoomScaleNormal="75" workbookViewId="0" topLeftCell="A72">
      <selection activeCell="J95" sqref="J95"/>
    </sheetView>
  </sheetViews>
  <sheetFormatPr defaultColWidth="9.140625" defaultRowHeight="12.75"/>
  <cols>
    <col min="1" max="1" width="5.00390625" style="1" customWidth="1"/>
    <col min="2" max="2" width="10.00390625" style="1" customWidth="1"/>
    <col min="3" max="3" width="36.421875" style="1" customWidth="1"/>
    <col min="4" max="4" width="7.00390625" style="1" customWidth="1"/>
    <col min="5" max="5" width="7.28125" style="1" customWidth="1"/>
    <col min="6" max="6" width="6.7109375" style="1" customWidth="1"/>
    <col min="7" max="7" width="8.140625" style="1" customWidth="1"/>
    <col min="8" max="8" width="6.8515625" style="2" customWidth="1"/>
    <col min="9" max="9" width="7.28125" style="2" customWidth="1"/>
    <col min="10" max="10" width="6.28125" style="1" customWidth="1"/>
    <col min="11" max="11" width="7.28125" style="1" customWidth="1"/>
    <col min="12" max="12" width="8.28125" style="1" customWidth="1"/>
    <col min="13" max="13" width="8.7109375" style="2" customWidth="1"/>
    <col min="14" max="14" width="9.28125" style="2" customWidth="1"/>
    <col min="15" max="15" width="8.421875" style="1" customWidth="1"/>
    <col min="16" max="16" width="9.140625" style="1" customWidth="1"/>
    <col min="17" max="17" width="9.57421875" style="123" customWidth="1"/>
    <col min="18" max="16384" width="9.140625" style="123" customWidth="1"/>
  </cols>
  <sheetData>
    <row r="1" spans="1:16" ht="18" customHeight="1">
      <c r="A1" s="124" t="s">
        <v>242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31.5" customHeight="1">
      <c r="A2" s="125" t="s">
        <v>243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13.5" customHeight="1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11.2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s="10" customFormat="1" ht="20.25" customHeight="1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10" customFormat="1" ht="20.25" customHeight="1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0" customFormat="1" ht="17.25" customHeight="1">
      <c r="A7" s="12" t="s">
        <v>117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s="10" customFormat="1" ht="17.25" customHeight="1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s="10" customFormat="1" ht="17.25" customHeight="1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s="10" customFormat="1" ht="20.25" customHeight="1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 t="s">
        <v>9</v>
      </c>
      <c r="N10" s="14"/>
      <c r="O10" s="15">
        <f>P90</f>
        <v>0</v>
      </c>
      <c r="P10" s="16" t="s">
        <v>10</v>
      </c>
    </row>
    <row r="11" spans="1:16" s="10" customFormat="1" ht="20.25" customHeight="1">
      <c r="A11" s="17"/>
      <c r="B11" s="17"/>
      <c r="C11" s="17"/>
      <c r="D11" s="17"/>
      <c r="E11" s="17"/>
      <c r="F11" s="17"/>
      <c r="G11" s="17"/>
      <c r="H11" s="17"/>
      <c r="I11" s="18" t="s">
        <v>118</v>
      </c>
      <c r="J11" s="18"/>
      <c r="K11" s="18"/>
      <c r="L11" s="18"/>
      <c r="M11" s="18"/>
      <c r="N11" s="18"/>
      <c r="O11" s="18"/>
      <c r="P11" s="18"/>
    </row>
    <row r="12" spans="1:16" ht="24.75" customHeight="1">
      <c r="A12" s="128" t="s">
        <v>12</v>
      </c>
      <c r="B12" s="128" t="s">
        <v>13</v>
      </c>
      <c r="C12" s="129" t="s">
        <v>14</v>
      </c>
      <c r="D12" s="128" t="s">
        <v>15</v>
      </c>
      <c r="E12" s="130" t="s">
        <v>16</v>
      </c>
      <c r="F12" s="131" t="s">
        <v>17</v>
      </c>
      <c r="G12" s="131"/>
      <c r="H12" s="131"/>
      <c r="I12" s="131"/>
      <c r="J12" s="131"/>
      <c r="K12" s="131"/>
      <c r="L12" s="132" t="s">
        <v>18</v>
      </c>
      <c r="M12" s="132"/>
      <c r="N12" s="132"/>
      <c r="O12" s="132"/>
      <c r="P12" s="132"/>
    </row>
    <row r="13" spans="1:16" ht="69.75" customHeight="1">
      <c r="A13" s="128"/>
      <c r="B13" s="128"/>
      <c r="C13" s="129"/>
      <c r="D13" s="128"/>
      <c r="E13" s="130"/>
      <c r="F13" s="133" t="s">
        <v>19</v>
      </c>
      <c r="G13" s="128" t="s">
        <v>20</v>
      </c>
      <c r="H13" s="128" t="s">
        <v>21</v>
      </c>
      <c r="I13" s="128" t="s">
        <v>22</v>
      </c>
      <c r="J13" s="128" t="s">
        <v>23</v>
      </c>
      <c r="K13" s="134" t="s">
        <v>24</v>
      </c>
      <c r="L13" s="135" t="s">
        <v>25</v>
      </c>
      <c r="M13" s="128" t="s">
        <v>26</v>
      </c>
      <c r="N13" s="128" t="s">
        <v>27</v>
      </c>
      <c r="O13" s="128" t="s">
        <v>28</v>
      </c>
      <c r="P13" s="128" t="s">
        <v>29</v>
      </c>
    </row>
    <row r="14" spans="1:16" ht="15.75" customHeight="1">
      <c r="A14" s="136">
        <v>1</v>
      </c>
      <c r="B14" s="136">
        <v>2</v>
      </c>
      <c r="C14" s="136">
        <v>3</v>
      </c>
      <c r="D14" s="136">
        <v>4</v>
      </c>
      <c r="E14" s="137">
        <v>5</v>
      </c>
      <c r="F14" s="138">
        <v>6</v>
      </c>
      <c r="G14" s="136">
        <v>7</v>
      </c>
      <c r="H14" s="136">
        <v>8</v>
      </c>
      <c r="I14" s="136">
        <v>9</v>
      </c>
      <c r="J14" s="136">
        <v>10</v>
      </c>
      <c r="K14" s="139">
        <v>11</v>
      </c>
      <c r="L14" s="140">
        <v>12</v>
      </c>
      <c r="M14" s="136">
        <v>13</v>
      </c>
      <c r="N14" s="136">
        <v>14</v>
      </c>
      <c r="O14" s="136">
        <v>15</v>
      </c>
      <c r="P14" s="136">
        <v>16</v>
      </c>
    </row>
    <row r="15" spans="1:16" s="56" customFormat="1" ht="18.75" customHeight="1">
      <c r="A15" s="141" t="s">
        <v>119</v>
      </c>
      <c r="B15" s="141" t="s">
        <v>30</v>
      </c>
      <c r="C15" s="142" t="s">
        <v>120</v>
      </c>
      <c r="D15" s="141"/>
      <c r="E15" s="143"/>
      <c r="F15" s="144"/>
      <c r="G15" s="145"/>
      <c r="H15" s="145"/>
      <c r="I15" s="145"/>
      <c r="J15" s="145"/>
      <c r="K15" s="146"/>
      <c r="L15" s="147"/>
      <c r="M15" s="148"/>
      <c r="N15" s="148"/>
      <c r="O15" s="148"/>
      <c r="P15" s="145"/>
    </row>
    <row r="16" spans="1:16" s="56" customFormat="1" ht="18.75" customHeight="1">
      <c r="A16" s="48">
        <v>1</v>
      </c>
      <c r="B16" s="48" t="s">
        <v>121</v>
      </c>
      <c r="C16" s="58" t="s">
        <v>122</v>
      </c>
      <c r="D16" s="48" t="s">
        <v>123</v>
      </c>
      <c r="E16" s="49">
        <v>1</v>
      </c>
      <c r="F16" s="50"/>
      <c r="G16" s="51"/>
      <c r="H16" s="51"/>
      <c r="I16" s="51"/>
      <c r="J16" s="51"/>
      <c r="K16" s="52">
        <f aca="true" t="shared" si="0" ref="K16:K23">ROUND(SUM(H16:J16),2)</f>
        <v>0</v>
      </c>
      <c r="L16" s="50"/>
      <c r="M16" s="55">
        <f>ROUND(H16*E16,2)</f>
        <v>0</v>
      </c>
      <c r="N16" s="55">
        <f aca="true" t="shared" si="1" ref="N16:N32">ROUND(I16*E16,2)</f>
        <v>0</v>
      </c>
      <c r="O16" s="55">
        <f>ROUND(J16*E16,2)</f>
        <v>0</v>
      </c>
      <c r="P16" s="51">
        <f>ROUND(SUM(M16:O16),2)</f>
        <v>0</v>
      </c>
    </row>
    <row r="17" spans="1:16" s="56" customFormat="1" ht="18.75" customHeight="1">
      <c r="A17" s="48">
        <v>2</v>
      </c>
      <c r="B17" s="48" t="s">
        <v>124</v>
      </c>
      <c r="C17" s="58" t="s">
        <v>125</v>
      </c>
      <c r="D17" s="48" t="s">
        <v>123</v>
      </c>
      <c r="E17" s="49">
        <v>1</v>
      </c>
      <c r="F17" s="50"/>
      <c r="G17" s="51"/>
      <c r="H17" s="51"/>
      <c r="I17" s="51"/>
      <c r="J17" s="51"/>
      <c r="K17" s="52">
        <f t="shared" si="0"/>
        <v>0</v>
      </c>
      <c r="L17" s="50"/>
      <c r="M17" s="55">
        <f aca="true" t="shared" si="2" ref="M17:M30">ROUND(H17*E17,2)</f>
        <v>0</v>
      </c>
      <c r="N17" s="55">
        <f t="shared" si="1"/>
        <v>0</v>
      </c>
      <c r="O17" s="55">
        <f aca="true" t="shared" si="3" ref="O17:O30">ROUND(J17*E17,2)</f>
        <v>0</v>
      </c>
      <c r="P17" s="51">
        <f aca="true" t="shared" si="4" ref="P17:P32">ROUND(SUM(M17:O17),2)</f>
        <v>0</v>
      </c>
    </row>
    <row r="18" spans="1:16" s="56" customFormat="1" ht="18.75" customHeight="1">
      <c r="A18" s="48">
        <v>3</v>
      </c>
      <c r="B18" s="48" t="s">
        <v>128</v>
      </c>
      <c r="C18" s="58" t="s">
        <v>129</v>
      </c>
      <c r="D18" s="48" t="s">
        <v>123</v>
      </c>
      <c r="E18" s="49">
        <v>2</v>
      </c>
      <c r="F18" s="50"/>
      <c r="G18" s="51"/>
      <c r="H18" s="51"/>
      <c r="I18" s="51"/>
      <c r="J18" s="51"/>
      <c r="K18" s="52">
        <f t="shared" si="0"/>
        <v>0</v>
      </c>
      <c r="L18" s="50"/>
      <c r="M18" s="55">
        <f t="shared" si="2"/>
        <v>0</v>
      </c>
      <c r="N18" s="55">
        <f t="shared" si="1"/>
        <v>0</v>
      </c>
      <c r="O18" s="55">
        <f t="shared" si="3"/>
        <v>0</v>
      </c>
      <c r="P18" s="51">
        <f t="shared" si="4"/>
        <v>0</v>
      </c>
    </row>
    <row r="19" spans="1:16" s="56" customFormat="1" ht="18.75" customHeight="1">
      <c r="A19" s="48">
        <v>4</v>
      </c>
      <c r="B19" s="46" t="s">
        <v>130</v>
      </c>
      <c r="C19" s="58" t="s">
        <v>131</v>
      </c>
      <c r="D19" s="48" t="s">
        <v>123</v>
      </c>
      <c r="E19" s="49">
        <v>2</v>
      </c>
      <c r="F19" s="50"/>
      <c r="G19" s="51"/>
      <c r="H19" s="51"/>
      <c r="I19" s="51"/>
      <c r="J19" s="51"/>
      <c r="K19" s="52">
        <f t="shared" si="0"/>
        <v>0</v>
      </c>
      <c r="L19" s="50"/>
      <c r="M19" s="55">
        <f t="shared" si="2"/>
        <v>0</v>
      </c>
      <c r="N19" s="55">
        <f t="shared" si="1"/>
        <v>0</v>
      </c>
      <c r="O19" s="55">
        <f t="shared" si="3"/>
        <v>0</v>
      </c>
      <c r="P19" s="51">
        <f t="shared" si="4"/>
        <v>0</v>
      </c>
    </row>
    <row r="20" spans="1:16" s="56" customFormat="1" ht="35.25" customHeight="1">
      <c r="A20" s="48">
        <v>5</v>
      </c>
      <c r="B20" s="46" t="s">
        <v>132</v>
      </c>
      <c r="C20" s="58" t="s">
        <v>133</v>
      </c>
      <c r="D20" s="48" t="s">
        <v>38</v>
      </c>
      <c r="E20" s="49">
        <v>1.2</v>
      </c>
      <c r="F20" s="50"/>
      <c r="G20" s="51"/>
      <c r="H20" s="51"/>
      <c r="I20" s="51"/>
      <c r="J20" s="51"/>
      <c r="K20" s="52">
        <f t="shared" si="0"/>
        <v>0</v>
      </c>
      <c r="L20" s="50"/>
      <c r="M20" s="55">
        <f t="shared" si="2"/>
        <v>0</v>
      </c>
      <c r="N20" s="55">
        <f t="shared" si="1"/>
        <v>0</v>
      </c>
      <c r="O20" s="55">
        <f t="shared" si="3"/>
        <v>0</v>
      </c>
      <c r="P20" s="51">
        <f t="shared" si="4"/>
        <v>0</v>
      </c>
    </row>
    <row r="21" spans="1:16" s="56" customFormat="1" ht="18.75" customHeight="1">
      <c r="A21" s="48">
        <v>6</v>
      </c>
      <c r="B21" s="46" t="s">
        <v>134</v>
      </c>
      <c r="C21" s="58" t="s">
        <v>244</v>
      </c>
      <c r="D21" s="48" t="s">
        <v>123</v>
      </c>
      <c r="E21" s="49">
        <v>1</v>
      </c>
      <c r="F21" s="50"/>
      <c r="G21" s="51"/>
      <c r="H21" s="51"/>
      <c r="I21" s="51"/>
      <c r="J21" s="51"/>
      <c r="K21" s="52">
        <f t="shared" si="0"/>
        <v>0</v>
      </c>
      <c r="L21" s="50"/>
      <c r="M21" s="55">
        <f t="shared" si="2"/>
        <v>0</v>
      </c>
      <c r="N21" s="55">
        <f t="shared" si="1"/>
        <v>0</v>
      </c>
      <c r="O21" s="55">
        <f t="shared" si="3"/>
        <v>0</v>
      </c>
      <c r="P21" s="51">
        <f t="shared" si="4"/>
        <v>0</v>
      </c>
    </row>
    <row r="22" spans="1:16" s="56" customFormat="1" ht="18.75" customHeight="1">
      <c r="A22" s="48">
        <v>7</v>
      </c>
      <c r="B22" s="46" t="s">
        <v>136</v>
      </c>
      <c r="C22" s="58" t="s">
        <v>137</v>
      </c>
      <c r="D22" s="48" t="s">
        <v>41</v>
      </c>
      <c r="E22" s="49">
        <v>0.55</v>
      </c>
      <c r="F22" s="50"/>
      <c r="G22" s="51"/>
      <c r="H22" s="51"/>
      <c r="I22" s="51"/>
      <c r="J22" s="51"/>
      <c r="K22" s="52">
        <f t="shared" si="0"/>
        <v>0</v>
      </c>
      <c r="L22" s="50"/>
      <c r="M22" s="55">
        <f t="shared" si="2"/>
        <v>0</v>
      </c>
      <c r="N22" s="55">
        <f t="shared" si="1"/>
        <v>0</v>
      </c>
      <c r="O22" s="55">
        <f t="shared" si="3"/>
        <v>0</v>
      </c>
      <c r="P22" s="51">
        <f t="shared" si="4"/>
        <v>0</v>
      </c>
    </row>
    <row r="23" spans="1:16" s="56" customFormat="1" ht="35.25" customHeight="1">
      <c r="A23" s="48">
        <v>8</v>
      </c>
      <c r="B23" s="46" t="s">
        <v>136</v>
      </c>
      <c r="C23" s="58" t="s">
        <v>138</v>
      </c>
      <c r="D23" s="48" t="s">
        <v>41</v>
      </c>
      <c r="E23" s="49">
        <v>0.11</v>
      </c>
      <c r="F23" s="50"/>
      <c r="G23" s="51"/>
      <c r="H23" s="51"/>
      <c r="I23" s="51"/>
      <c r="J23" s="51"/>
      <c r="K23" s="52">
        <f t="shared" si="0"/>
        <v>0</v>
      </c>
      <c r="L23" s="50"/>
      <c r="M23" s="55">
        <f t="shared" si="2"/>
        <v>0</v>
      </c>
      <c r="N23" s="55">
        <f t="shared" si="1"/>
        <v>0</v>
      </c>
      <c r="O23" s="55">
        <f t="shared" si="3"/>
        <v>0</v>
      </c>
      <c r="P23" s="51">
        <f t="shared" si="4"/>
        <v>0</v>
      </c>
    </row>
    <row r="24" spans="1:16" s="56" customFormat="1" ht="18.75" customHeight="1">
      <c r="A24" s="48">
        <v>9</v>
      </c>
      <c r="B24" s="48" t="s">
        <v>139</v>
      </c>
      <c r="C24" s="58" t="s">
        <v>140</v>
      </c>
      <c r="D24" s="48" t="s">
        <v>141</v>
      </c>
      <c r="E24" s="49">
        <v>5.4</v>
      </c>
      <c r="F24" s="50"/>
      <c r="G24" s="51"/>
      <c r="H24" s="51"/>
      <c r="I24" s="51"/>
      <c r="J24" s="51"/>
      <c r="K24" s="52">
        <f aca="true" t="shared" si="5" ref="K24:K32">ROUND(SUM(H24:J24),2)</f>
        <v>0</v>
      </c>
      <c r="L24" s="50"/>
      <c r="M24" s="55">
        <f t="shared" si="2"/>
        <v>0</v>
      </c>
      <c r="N24" s="55">
        <f t="shared" si="1"/>
        <v>0</v>
      </c>
      <c r="O24" s="55">
        <f t="shared" si="3"/>
        <v>0</v>
      </c>
      <c r="P24" s="51">
        <f t="shared" si="4"/>
        <v>0</v>
      </c>
    </row>
    <row r="25" spans="1:16" s="56" customFormat="1" ht="18.75" customHeight="1">
      <c r="A25" s="48">
        <v>10</v>
      </c>
      <c r="B25" s="48" t="s">
        <v>142</v>
      </c>
      <c r="C25" s="58" t="s">
        <v>143</v>
      </c>
      <c r="D25" s="48" t="s">
        <v>141</v>
      </c>
      <c r="E25" s="49">
        <v>11.82</v>
      </c>
      <c r="F25" s="50"/>
      <c r="G25" s="51"/>
      <c r="H25" s="51"/>
      <c r="I25" s="51"/>
      <c r="J25" s="51"/>
      <c r="K25" s="52">
        <f t="shared" si="5"/>
        <v>0</v>
      </c>
      <c r="L25" s="50"/>
      <c r="M25" s="55">
        <f t="shared" si="2"/>
        <v>0</v>
      </c>
      <c r="N25" s="55">
        <f t="shared" si="1"/>
        <v>0</v>
      </c>
      <c r="O25" s="55">
        <f t="shared" si="3"/>
        <v>0</v>
      </c>
      <c r="P25" s="51">
        <f t="shared" si="4"/>
        <v>0</v>
      </c>
    </row>
    <row r="26" spans="1:16" s="56" customFormat="1" ht="18.75" customHeight="1">
      <c r="A26" s="48">
        <v>11</v>
      </c>
      <c r="B26" s="48" t="s">
        <v>36</v>
      </c>
      <c r="C26" s="58" t="s">
        <v>144</v>
      </c>
      <c r="D26" s="48" t="s">
        <v>38</v>
      </c>
      <c r="E26" s="49">
        <v>18.5</v>
      </c>
      <c r="F26" s="50"/>
      <c r="G26" s="51"/>
      <c r="H26" s="51"/>
      <c r="I26" s="51"/>
      <c r="J26" s="51"/>
      <c r="K26" s="52">
        <f t="shared" si="5"/>
        <v>0</v>
      </c>
      <c r="L26" s="50"/>
      <c r="M26" s="55">
        <f t="shared" si="2"/>
        <v>0</v>
      </c>
      <c r="N26" s="55">
        <f t="shared" si="1"/>
        <v>0</v>
      </c>
      <c r="O26" s="55">
        <f t="shared" si="3"/>
        <v>0</v>
      </c>
      <c r="P26" s="51">
        <f t="shared" si="4"/>
        <v>0</v>
      </c>
    </row>
    <row r="27" spans="1:16" s="56" customFormat="1" ht="18.75" customHeight="1">
      <c r="A27" s="48">
        <v>12</v>
      </c>
      <c r="B27" s="48" t="s">
        <v>36</v>
      </c>
      <c r="C27" s="58" t="s">
        <v>145</v>
      </c>
      <c r="D27" s="48" t="s">
        <v>38</v>
      </c>
      <c r="E27" s="49">
        <f>E24</f>
        <v>5.4</v>
      </c>
      <c r="F27" s="50"/>
      <c r="G27" s="51"/>
      <c r="H27" s="51"/>
      <c r="I27" s="51"/>
      <c r="J27" s="51"/>
      <c r="K27" s="52">
        <f t="shared" si="5"/>
        <v>0</v>
      </c>
      <c r="L27" s="50"/>
      <c r="M27" s="55">
        <f t="shared" si="2"/>
        <v>0</v>
      </c>
      <c r="N27" s="55">
        <f t="shared" si="1"/>
        <v>0</v>
      </c>
      <c r="O27" s="55">
        <f t="shared" si="3"/>
        <v>0</v>
      </c>
      <c r="P27" s="51">
        <f t="shared" si="4"/>
        <v>0</v>
      </c>
    </row>
    <row r="28" spans="1:16" s="56" customFormat="1" ht="18.75" customHeight="1">
      <c r="A28" s="48">
        <v>13</v>
      </c>
      <c r="B28" s="48" t="s">
        <v>146</v>
      </c>
      <c r="C28" s="58" t="s">
        <v>147</v>
      </c>
      <c r="D28" s="48" t="s">
        <v>148</v>
      </c>
      <c r="E28" s="49">
        <v>2</v>
      </c>
      <c r="F28" s="50"/>
      <c r="G28" s="51"/>
      <c r="H28" s="51"/>
      <c r="I28" s="51"/>
      <c r="J28" s="51"/>
      <c r="K28" s="52">
        <f t="shared" si="5"/>
        <v>0</v>
      </c>
      <c r="L28" s="50"/>
      <c r="M28" s="55">
        <f t="shared" si="2"/>
        <v>0</v>
      </c>
      <c r="N28" s="55">
        <f t="shared" si="1"/>
        <v>0</v>
      </c>
      <c r="O28" s="55">
        <f t="shared" si="3"/>
        <v>0</v>
      </c>
      <c r="P28" s="51">
        <f t="shared" si="4"/>
        <v>0</v>
      </c>
    </row>
    <row r="29" spans="1:16" s="56" customFormat="1" ht="18.75" customHeight="1">
      <c r="A29" s="48">
        <v>14</v>
      </c>
      <c r="B29" s="48" t="s">
        <v>149</v>
      </c>
      <c r="C29" s="58" t="s">
        <v>150</v>
      </c>
      <c r="D29" s="48" t="s">
        <v>148</v>
      </c>
      <c r="E29" s="49">
        <v>1</v>
      </c>
      <c r="F29" s="50"/>
      <c r="G29" s="51"/>
      <c r="H29" s="51"/>
      <c r="I29" s="51"/>
      <c r="J29" s="51"/>
      <c r="K29" s="52">
        <f t="shared" si="5"/>
        <v>0</v>
      </c>
      <c r="L29" s="50"/>
      <c r="M29" s="55">
        <f t="shared" si="2"/>
        <v>0</v>
      </c>
      <c r="N29" s="55">
        <f t="shared" si="1"/>
        <v>0</v>
      </c>
      <c r="O29" s="55">
        <f t="shared" si="3"/>
        <v>0</v>
      </c>
      <c r="P29" s="51">
        <f t="shared" si="4"/>
        <v>0</v>
      </c>
    </row>
    <row r="30" spans="1:16" s="56" customFormat="1" ht="35.25" customHeight="1">
      <c r="A30" s="48">
        <v>15</v>
      </c>
      <c r="B30" s="48" t="s">
        <v>51</v>
      </c>
      <c r="C30" s="53" t="s">
        <v>52</v>
      </c>
      <c r="D30" s="48" t="s">
        <v>41</v>
      </c>
      <c r="E30" s="49">
        <v>1.95</v>
      </c>
      <c r="F30" s="54"/>
      <c r="G30" s="51"/>
      <c r="H30" s="51"/>
      <c r="I30" s="51"/>
      <c r="J30" s="51"/>
      <c r="K30" s="52">
        <f t="shared" si="5"/>
        <v>0</v>
      </c>
      <c r="L30" s="50"/>
      <c r="M30" s="55">
        <f t="shared" si="2"/>
        <v>0</v>
      </c>
      <c r="N30" s="55">
        <f>ROUND(I30*E30,2)</f>
        <v>0</v>
      </c>
      <c r="O30" s="55">
        <f t="shared" si="3"/>
        <v>0</v>
      </c>
      <c r="P30" s="51">
        <f t="shared" si="4"/>
        <v>0</v>
      </c>
    </row>
    <row r="31" spans="1:16" s="56" customFormat="1" ht="35.25" customHeight="1">
      <c r="A31" s="48">
        <v>16</v>
      </c>
      <c r="B31" s="48" t="s">
        <v>53</v>
      </c>
      <c r="C31" s="53" t="s">
        <v>54</v>
      </c>
      <c r="D31" s="48" t="s">
        <v>55</v>
      </c>
      <c r="E31" s="49">
        <v>0.35</v>
      </c>
      <c r="F31" s="54"/>
      <c r="G31" s="51"/>
      <c r="H31" s="51"/>
      <c r="I31" s="51"/>
      <c r="J31" s="51"/>
      <c r="K31" s="52">
        <f t="shared" si="5"/>
        <v>0</v>
      </c>
      <c r="L31" s="50"/>
      <c r="M31" s="55">
        <f>ROUND(H31*E31,2)</f>
        <v>0</v>
      </c>
      <c r="N31" s="55">
        <f>ROUND(I31*E31,2)</f>
        <v>0</v>
      </c>
      <c r="O31" s="55">
        <f>ROUND(J31*E31,2)</f>
        <v>0</v>
      </c>
      <c r="P31" s="51">
        <f>ROUND(SUM(M31:O31),2)</f>
        <v>0</v>
      </c>
    </row>
    <row r="32" spans="1:16" s="56" customFormat="1" ht="18.75" customHeight="1">
      <c r="A32" s="48">
        <v>17</v>
      </c>
      <c r="B32" s="48" t="s">
        <v>151</v>
      </c>
      <c r="C32" s="53" t="s">
        <v>152</v>
      </c>
      <c r="D32" s="48" t="s">
        <v>87</v>
      </c>
      <c r="E32" s="49">
        <v>1</v>
      </c>
      <c r="F32" s="50"/>
      <c r="G32" s="51"/>
      <c r="H32" s="51"/>
      <c r="I32" s="51"/>
      <c r="J32" s="51"/>
      <c r="K32" s="52">
        <f t="shared" si="5"/>
        <v>0</v>
      </c>
      <c r="L32" s="50"/>
      <c r="M32" s="55"/>
      <c r="N32" s="55">
        <f t="shared" si="1"/>
        <v>0</v>
      </c>
      <c r="O32" s="55"/>
      <c r="P32" s="51">
        <f t="shared" si="4"/>
        <v>0</v>
      </c>
    </row>
    <row r="33" spans="1:16" s="151" customFormat="1" ht="18.75" customHeight="1">
      <c r="A33" s="141" t="s">
        <v>153</v>
      </c>
      <c r="B33" s="141" t="s">
        <v>154</v>
      </c>
      <c r="C33" s="149" t="s">
        <v>155</v>
      </c>
      <c r="D33" s="141"/>
      <c r="E33" s="150"/>
      <c r="F33" s="50"/>
      <c r="G33" s="51"/>
      <c r="H33" s="51"/>
      <c r="I33" s="51"/>
      <c r="J33" s="51"/>
      <c r="K33" s="52"/>
      <c r="L33" s="50"/>
      <c r="M33" s="55"/>
      <c r="N33" s="55"/>
      <c r="O33" s="55"/>
      <c r="P33" s="51"/>
    </row>
    <row r="34" spans="1:16" s="56" customFormat="1" ht="35.25" customHeight="1">
      <c r="A34" s="48">
        <v>1</v>
      </c>
      <c r="B34" s="152" t="s">
        <v>156</v>
      </c>
      <c r="C34" s="153" t="s">
        <v>157</v>
      </c>
      <c r="D34" s="154" t="s">
        <v>38</v>
      </c>
      <c r="E34" s="60">
        <v>35.72</v>
      </c>
      <c r="F34" s="54"/>
      <c r="G34" s="51"/>
      <c r="H34" s="51"/>
      <c r="I34" s="51"/>
      <c r="J34" s="51"/>
      <c r="K34" s="52">
        <f aca="true" t="shared" si="6" ref="K34:K46">ROUND(SUM(H34:J34),2)</f>
        <v>0</v>
      </c>
      <c r="L34" s="50"/>
      <c r="M34" s="55">
        <f aca="true" t="shared" si="7" ref="M34:M45">ROUND(H34*E34,2)</f>
        <v>0</v>
      </c>
      <c r="N34" s="55">
        <f aca="true" t="shared" si="8" ref="N34:N46">ROUND(I34*E34,2)</f>
        <v>0</v>
      </c>
      <c r="O34" s="55">
        <f aca="true" t="shared" si="9" ref="O34:O45">ROUND(J34*E34,2)</f>
        <v>0</v>
      </c>
      <c r="P34" s="51">
        <f aca="true" t="shared" si="10" ref="P34:P46">ROUND(SUM(M34:O34),2)</f>
        <v>0</v>
      </c>
    </row>
    <row r="35" spans="1:16" s="56" customFormat="1" ht="18.75" customHeight="1">
      <c r="A35" s="48">
        <v>2</v>
      </c>
      <c r="B35" s="48" t="s">
        <v>160</v>
      </c>
      <c r="C35" s="58" t="s">
        <v>161</v>
      </c>
      <c r="D35" s="48" t="s">
        <v>141</v>
      </c>
      <c r="E35" s="49">
        <f>E26</f>
        <v>18.5</v>
      </c>
      <c r="F35" s="54"/>
      <c r="G35" s="51"/>
      <c r="H35" s="51"/>
      <c r="I35" s="51"/>
      <c r="J35" s="51"/>
      <c r="K35" s="52">
        <f t="shared" si="6"/>
        <v>0</v>
      </c>
      <c r="L35" s="50"/>
      <c r="M35" s="55">
        <f t="shared" si="7"/>
        <v>0</v>
      </c>
      <c r="N35" s="55">
        <f t="shared" si="8"/>
        <v>0</v>
      </c>
      <c r="O35" s="55">
        <f t="shared" si="9"/>
        <v>0</v>
      </c>
      <c r="P35" s="51">
        <f t="shared" si="10"/>
        <v>0</v>
      </c>
    </row>
    <row r="36" spans="1:16" s="56" customFormat="1" ht="18.75" customHeight="1">
      <c r="A36" s="48">
        <v>3</v>
      </c>
      <c r="B36" s="48" t="s">
        <v>162</v>
      </c>
      <c r="C36" s="58" t="s">
        <v>163</v>
      </c>
      <c r="D36" s="48" t="s">
        <v>141</v>
      </c>
      <c r="E36" s="49">
        <f>E35</f>
        <v>18.5</v>
      </c>
      <c r="F36" s="54"/>
      <c r="G36" s="51"/>
      <c r="H36" s="51"/>
      <c r="I36" s="51"/>
      <c r="J36" s="51"/>
      <c r="K36" s="52">
        <f t="shared" si="6"/>
        <v>0</v>
      </c>
      <c r="L36" s="50"/>
      <c r="M36" s="55">
        <f t="shared" si="7"/>
        <v>0</v>
      </c>
      <c r="N36" s="55">
        <f t="shared" si="8"/>
        <v>0</v>
      </c>
      <c r="O36" s="55">
        <f t="shared" si="9"/>
        <v>0</v>
      </c>
      <c r="P36" s="51">
        <f t="shared" si="10"/>
        <v>0</v>
      </c>
    </row>
    <row r="37" spans="1:16" s="56" customFormat="1" ht="18.75" customHeight="1">
      <c r="A37" s="48">
        <v>4</v>
      </c>
      <c r="B37" s="48" t="s">
        <v>164</v>
      </c>
      <c r="C37" s="58" t="s">
        <v>165</v>
      </c>
      <c r="D37" s="48" t="s">
        <v>141</v>
      </c>
      <c r="E37" s="49">
        <v>30.32</v>
      </c>
      <c r="F37" s="54"/>
      <c r="G37" s="51"/>
      <c r="H37" s="51"/>
      <c r="I37" s="51"/>
      <c r="J37" s="51"/>
      <c r="K37" s="52">
        <f t="shared" si="6"/>
        <v>0</v>
      </c>
      <c r="L37" s="50"/>
      <c r="M37" s="55">
        <f t="shared" si="7"/>
        <v>0</v>
      </c>
      <c r="N37" s="55">
        <f t="shared" si="8"/>
        <v>0</v>
      </c>
      <c r="O37" s="55">
        <f t="shared" si="9"/>
        <v>0</v>
      </c>
      <c r="P37" s="51">
        <f t="shared" si="10"/>
        <v>0</v>
      </c>
    </row>
    <row r="38" spans="1:16" s="56" customFormat="1" ht="18.75" customHeight="1">
      <c r="A38" s="48">
        <v>5</v>
      </c>
      <c r="B38" s="160" t="s">
        <v>166</v>
      </c>
      <c r="C38" s="58" t="s">
        <v>167</v>
      </c>
      <c r="D38" s="48" t="s">
        <v>38</v>
      </c>
      <c r="E38" s="49">
        <f>E27</f>
        <v>5.4</v>
      </c>
      <c r="F38" s="54"/>
      <c r="G38" s="51"/>
      <c r="H38" s="51"/>
      <c r="I38" s="51"/>
      <c r="J38" s="51"/>
      <c r="K38" s="52">
        <f t="shared" si="6"/>
        <v>0</v>
      </c>
      <c r="L38" s="50"/>
      <c r="M38" s="55">
        <f t="shared" si="7"/>
        <v>0</v>
      </c>
      <c r="N38" s="55">
        <f t="shared" si="8"/>
        <v>0</v>
      </c>
      <c r="O38" s="55">
        <f t="shared" si="9"/>
        <v>0</v>
      </c>
      <c r="P38" s="51">
        <f t="shared" si="10"/>
        <v>0</v>
      </c>
    </row>
    <row r="39" spans="1:16" s="56" customFormat="1" ht="18.75" customHeight="1">
      <c r="A39" s="48">
        <v>6</v>
      </c>
      <c r="B39" s="48" t="s">
        <v>168</v>
      </c>
      <c r="C39" s="58" t="s">
        <v>169</v>
      </c>
      <c r="D39" s="48" t="s">
        <v>141</v>
      </c>
      <c r="E39" s="49">
        <f>E38</f>
        <v>5.4</v>
      </c>
      <c r="F39" s="54"/>
      <c r="G39" s="51"/>
      <c r="H39" s="51"/>
      <c r="I39" s="51"/>
      <c r="J39" s="51"/>
      <c r="K39" s="52">
        <f t="shared" si="6"/>
        <v>0</v>
      </c>
      <c r="L39" s="50"/>
      <c r="M39" s="55">
        <f t="shared" si="7"/>
        <v>0</v>
      </c>
      <c r="N39" s="55">
        <f t="shared" si="8"/>
        <v>0</v>
      </c>
      <c r="O39" s="55">
        <f t="shared" si="9"/>
        <v>0</v>
      </c>
      <c r="P39" s="51">
        <f t="shared" si="10"/>
        <v>0</v>
      </c>
    </row>
    <row r="40" spans="1:16" s="56" customFormat="1" ht="18.75" customHeight="1">
      <c r="A40" s="48">
        <v>7</v>
      </c>
      <c r="B40" s="48" t="s">
        <v>92</v>
      </c>
      <c r="C40" s="58" t="s">
        <v>170</v>
      </c>
      <c r="D40" s="48" t="s">
        <v>38</v>
      </c>
      <c r="E40" s="49">
        <f>E39</f>
        <v>5.4</v>
      </c>
      <c r="F40" s="54"/>
      <c r="G40" s="51"/>
      <c r="H40" s="51"/>
      <c r="I40" s="51"/>
      <c r="J40" s="51"/>
      <c r="K40" s="52">
        <f t="shared" si="6"/>
        <v>0</v>
      </c>
      <c r="L40" s="50"/>
      <c r="M40" s="55">
        <f t="shared" si="7"/>
        <v>0</v>
      </c>
      <c r="N40" s="55">
        <f t="shared" si="8"/>
        <v>0</v>
      </c>
      <c r="O40" s="55">
        <f t="shared" si="9"/>
        <v>0</v>
      </c>
      <c r="P40" s="51">
        <f t="shared" si="10"/>
        <v>0</v>
      </c>
    </row>
    <row r="41" spans="1:16" s="56" customFormat="1" ht="18.75" customHeight="1">
      <c r="A41" s="48">
        <v>8</v>
      </c>
      <c r="B41" s="48" t="s">
        <v>171</v>
      </c>
      <c r="C41" s="58" t="s">
        <v>172</v>
      </c>
      <c r="D41" s="48" t="s">
        <v>123</v>
      </c>
      <c r="E41" s="49">
        <v>1</v>
      </c>
      <c r="F41" s="54"/>
      <c r="G41" s="51"/>
      <c r="H41" s="51"/>
      <c r="I41" s="51"/>
      <c r="J41" s="51"/>
      <c r="K41" s="52">
        <f t="shared" si="6"/>
        <v>0</v>
      </c>
      <c r="L41" s="50"/>
      <c r="M41" s="55">
        <f t="shared" si="7"/>
        <v>0</v>
      </c>
      <c r="N41" s="55">
        <f t="shared" si="8"/>
        <v>0</v>
      </c>
      <c r="O41" s="55">
        <f t="shared" si="9"/>
        <v>0</v>
      </c>
      <c r="P41" s="51">
        <f t="shared" si="10"/>
        <v>0</v>
      </c>
    </row>
    <row r="42" spans="1:16" s="56" customFormat="1" ht="18.75" customHeight="1">
      <c r="A42" s="48">
        <v>9</v>
      </c>
      <c r="B42" s="48" t="s">
        <v>173</v>
      </c>
      <c r="C42" s="53" t="s">
        <v>174</v>
      </c>
      <c r="D42" s="48" t="s">
        <v>38</v>
      </c>
      <c r="E42" s="49">
        <v>5.4</v>
      </c>
      <c r="F42" s="54"/>
      <c r="G42" s="51"/>
      <c r="H42" s="51"/>
      <c r="I42" s="51"/>
      <c r="J42" s="51"/>
      <c r="K42" s="52">
        <f t="shared" si="6"/>
        <v>0</v>
      </c>
      <c r="L42" s="50"/>
      <c r="M42" s="55">
        <f t="shared" si="7"/>
        <v>0</v>
      </c>
      <c r="N42" s="55">
        <f t="shared" si="8"/>
        <v>0</v>
      </c>
      <c r="O42" s="55">
        <f t="shared" si="9"/>
        <v>0</v>
      </c>
      <c r="P42" s="51">
        <f t="shared" si="10"/>
        <v>0</v>
      </c>
    </row>
    <row r="43" spans="1:16" s="56" customFormat="1" ht="35.25" customHeight="1">
      <c r="A43" s="48">
        <v>10</v>
      </c>
      <c r="B43" s="48" t="s">
        <v>175</v>
      </c>
      <c r="C43" s="58" t="s">
        <v>176</v>
      </c>
      <c r="D43" s="48" t="s">
        <v>87</v>
      </c>
      <c r="E43" s="59">
        <v>1</v>
      </c>
      <c r="F43" s="54"/>
      <c r="G43" s="51"/>
      <c r="H43" s="51"/>
      <c r="I43" s="51"/>
      <c r="J43" s="51"/>
      <c r="K43" s="52">
        <f t="shared" si="6"/>
        <v>0</v>
      </c>
      <c r="L43" s="50"/>
      <c r="M43" s="55">
        <f t="shared" si="7"/>
        <v>0</v>
      </c>
      <c r="N43" s="55">
        <f t="shared" si="8"/>
        <v>0</v>
      </c>
      <c r="O43" s="55">
        <f t="shared" si="9"/>
        <v>0</v>
      </c>
      <c r="P43" s="51">
        <f t="shared" si="10"/>
        <v>0</v>
      </c>
    </row>
    <row r="44" spans="1:16" s="56" customFormat="1" ht="18.75" customHeight="1">
      <c r="A44" s="48">
        <v>11</v>
      </c>
      <c r="B44" s="48" t="s">
        <v>177</v>
      </c>
      <c r="C44" s="58" t="s">
        <v>178</v>
      </c>
      <c r="D44" s="48" t="s">
        <v>123</v>
      </c>
      <c r="E44" s="49">
        <v>1</v>
      </c>
      <c r="F44" s="54"/>
      <c r="G44" s="51"/>
      <c r="H44" s="51"/>
      <c r="I44" s="51"/>
      <c r="J44" s="51"/>
      <c r="K44" s="52">
        <f t="shared" si="6"/>
        <v>0</v>
      </c>
      <c r="L44" s="50"/>
      <c r="M44" s="55">
        <f t="shared" si="7"/>
        <v>0</v>
      </c>
      <c r="N44" s="55">
        <f t="shared" si="8"/>
        <v>0</v>
      </c>
      <c r="O44" s="55">
        <f t="shared" si="9"/>
        <v>0</v>
      </c>
      <c r="P44" s="51">
        <f t="shared" si="10"/>
        <v>0</v>
      </c>
    </row>
    <row r="45" spans="1:16" s="56" customFormat="1" ht="35.25" customHeight="1">
      <c r="A45" s="48">
        <v>12</v>
      </c>
      <c r="B45" s="46" t="s">
        <v>132</v>
      </c>
      <c r="C45" s="58" t="s">
        <v>179</v>
      </c>
      <c r="D45" s="48" t="s">
        <v>38</v>
      </c>
      <c r="E45" s="49">
        <v>1.2</v>
      </c>
      <c r="F45" s="50"/>
      <c r="G45" s="51"/>
      <c r="H45" s="51"/>
      <c r="I45" s="51"/>
      <c r="J45" s="51"/>
      <c r="K45" s="52">
        <f>ROUND(SUM(H45:J45),2)</f>
        <v>0</v>
      </c>
      <c r="L45" s="50"/>
      <c r="M45" s="55">
        <f t="shared" si="7"/>
        <v>0</v>
      </c>
      <c r="N45" s="55">
        <f t="shared" si="8"/>
        <v>0</v>
      </c>
      <c r="O45" s="55">
        <f t="shared" si="9"/>
        <v>0</v>
      </c>
      <c r="P45" s="51">
        <f t="shared" si="10"/>
        <v>0</v>
      </c>
    </row>
    <row r="46" spans="1:16" s="56" customFormat="1" ht="18.75" customHeight="1">
      <c r="A46" s="48">
        <v>13</v>
      </c>
      <c r="B46" s="48" t="s">
        <v>151</v>
      </c>
      <c r="C46" s="58" t="s">
        <v>152</v>
      </c>
      <c r="D46" s="48" t="s">
        <v>87</v>
      </c>
      <c r="E46" s="49">
        <v>1</v>
      </c>
      <c r="F46" s="54"/>
      <c r="G46" s="51"/>
      <c r="H46" s="51"/>
      <c r="I46" s="51"/>
      <c r="J46" s="51"/>
      <c r="K46" s="52">
        <f t="shared" si="6"/>
        <v>0</v>
      </c>
      <c r="L46" s="50"/>
      <c r="M46" s="55"/>
      <c r="N46" s="55">
        <f t="shared" si="8"/>
        <v>0</v>
      </c>
      <c r="O46" s="55"/>
      <c r="P46" s="51">
        <f t="shared" si="10"/>
        <v>0</v>
      </c>
    </row>
    <row r="47" spans="1:16" s="151" customFormat="1" ht="18.75" customHeight="1">
      <c r="A47" s="161" t="s">
        <v>180</v>
      </c>
      <c r="B47" s="161" t="s">
        <v>181</v>
      </c>
      <c r="C47" s="141" t="s">
        <v>182</v>
      </c>
      <c r="D47" s="141"/>
      <c r="E47" s="162"/>
      <c r="F47" s="54"/>
      <c r="G47" s="51"/>
      <c r="H47" s="51"/>
      <c r="I47" s="51"/>
      <c r="J47" s="51"/>
      <c r="K47" s="52"/>
      <c r="L47" s="50"/>
      <c r="M47" s="55"/>
      <c r="N47" s="55"/>
      <c r="O47" s="55"/>
      <c r="P47" s="51"/>
    </row>
    <row r="48" spans="1:16" s="159" customFormat="1" ht="18.75" customHeight="1">
      <c r="A48" s="48">
        <v>1</v>
      </c>
      <c r="B48" s="154" t="s">
        <v>245</v>
      </c>
      <c r="C48" s="153" t="s">
        <v>246</v>
      </c>
      <c r="D48" s="154" t="s">
        <v>123</v>
      </c>
      <c r="E48" s="60">
        <v>3</v>
      </c>
      <c r="F48" s="54"/>
      <c r="G48" s="51"/>
      <c r="H48" s="51"/>
      <c r="I48" s="157"/>
      <c r="J48" s="51"/>
      <c r="K48" s="52">
        <f>ROUND(SUM(H48:J48),2)</f>
        <v>0</v>
      </c>
      <c r="L48" s="50"/>
      <c r="M48" s="55">
        <f>ROUND(H48*E48,2)</f>
        <v>0</v>
      </c>
      <c r="N48" s="55">
        <f>ROUND(I48*E48,2)</f>
        <v>0</v>
      </c>
      <c r="O48" s="55">
        <f>ROUND(J48*E48,2)</f>
        <v>0</v>
      </c>
      <c r="P48" s="51">
        <f>ROUND(SUM(M48:O48),2)</f>
        <v>0</v>
      </c>
    </row>
    <row r="49" spans="1:16" s="151" customFormat="1" ht="41.25" customHeight="1">
      <c r="A49" s="48">
        <v>2</v>
      </c>
      <c r="B49" s="48" t="s">
        <v>247</v>
      </c>
      <c r="C49" s="53" t="s">
        <v>248</v>
      </c>
      <c r="D49" s="48" t="s">
        <v>34</v>
      </c>
      <c r="E49" s="63">
        <v>7</v>
      </c>
      <c r="F49" s="54"/>
      <c r="G49" s="51"/>
      <c r="H49" s="51"/>
      <c r="I49" s="51"/>
      <c r="J49" s="51"/>
      <c r="K49" s="52">
        <f>J49+I49+H49</f>
        <v>0</v>
      </c>
      <c r="L49" s="50"/>
      <c r="M49" s="51">
        <f>H49*E49</f>
        <v>0</v>
      </c>
      <c r="N49" s="51"/>
      <c r="O49" s="51">
        <f>J49*E49</f>
        <v>0</v>
      </c>
      <c r="P49" s="51">
        <f>SUM(M49:O49)</f>
        <v>0</v>
      </c>
    </row>
    <row r="50" spans="1:16" s="151" customFormat="1" ht="18.75" customHeight="1">
      <c r="A50" s="46"/>
      <c r="B50" s="190"/>
      <c r="C50" s="191" t="s">
        <v>249</v>
      </c>
      <c r="D50" s="48" t="s">
        <v>34</v>
      </c>
      <c r="E50" s="63">
        <v>18</v>
      </c>
      <c r="F50" s="54"/>
      <c r="G50" s="51"/>
      <c r="H50" s="51"/>
      <c r="I50" s="51"/>
      <c r="J50" s="51"/>
      <c r="K50" s="52"/>
      <c r="L50" s="50"/>
      <c r="M50" s="51"/>
      <c r="N50" s="51">
        <f aca="true" t="shared" si="11" ref="N50:N56">I50*E50</f>
        <v>0</v>
      </c>
      <c r="O50" s="51"/>
      <c r="P50" s="51">
        <f aca="true" t="shared" si="12" ref="P50:P56">SUM(M50:O50)</f>
        <v>0</v>
      </c>
    </row>
    <row r="51" spans="1:16" s="151" customFormat="1" ht="18.75" customHeight="1">
      <c r="A51" s="46"/>
      <c r="B51" s="190"/>
      <c r="C51" s="191" t="s">
        <v>250</v>
      </c>
      <c r="D51" s="48" t="s">
        <v>123</v>
      </c>
      <c r="E51" s="63">
        <v>10</v>
      </c>
      <c r="F51" s="54"/>
      <c r="G51" s="51"/>
      <c r="H51" s="51"/>
      <c r="I51" s="51"/>
      <c r="J51" s="51"/>
      <c r="K51" s="52"/>
      <c r="L51" s="50"/>
      <c r="M51" s="51"/>
      <c r="N51" s="51">
        <f t="shared" si="11"/>
        <v>0</v>
      </c>
      <c r="O51" s="51"/>
      <c r="P51" s="51">
        <f t="shared" si="12"/>
        <v>0</v>
      </c>
    </row>
    <row r="52" spans="1:16" s="151" customFormat="1" ht="18.75" customHeight="1">
      <c r="A52" s="46"/>
      <c r="B52" s="190"/>
      <c r="C52" s="191" t="s">
        <v>251</v>
      </c>
      <c r="D52" s="48" t="s">
        <v>123</v>
      </c>
      <c r="E52" s="63">
        <v>3</v>
      </c>
      <c r="F52" s="54"/>
      <c r="G52" s="51"/>
      <c r="H52" s="51"/>
      <c r="I52" s="51"/>
      <c r="J52" s="51"/>
      <c r="K52" s="52"/>
      <c r="L52" s="50"/>
      <c r="M52" s="51"/>
      <c r="N52" s="51">
        <f t="shared" si="11"/>
        <v>0</v>
      </c>
      <c r="O52" s="51"/>
      <c r="P52" s="51">
        <f t="shared" si="12"/>
        <v>0</v>
      </c>
    </row>
    <row r="53" spans="1:16" s="151" customFormat="1" ht="18.75" customHeight="1">
      <c r="A53" s="46"/>
      <c r="B53" s="190"/>
      <c r="C53" s="191" t="s">
        <v>252</v>
      </c>
      <c r="D53" s="48" t="s">
        <v>123</v>
      </c>
      <c r="E53" s="63">
        <v>1</v>
      </c>
      <c r="F53" s="54"/>
      <c r="G53" s="51"/>
      <c r="H53" s="51"/>
      <c r="I53" s="51"/>
      <c r="J53" s="51"/>
      <c r="K53" s="52"/>
      <c r="L53" s="50"/>
      <c r="M53" s="51"/>
      <c r="N53" s="51">
        <f t="shared" si="11"/>
        <v>0</v>
      </c>
      <c r="O53" s="51"/>
      <c r="P53" s="51">
        <f>SUM(M53:O53)</f>
        <v>0</v>
      </c>
    </row>
    <row r="54" spans="1:16" s="151" customFormat="1" ht="18.75" customHeight="1">
      <c r="A54" s="46"/>
      <c r="B54" s="190"/>
      <c r="C54" s="191" t="s">
        <v>253</v>
      </c>
      <c r="D54" s="48" t="s">
        <v>123</v>
      </c>
      <c r="E54" s="63">
        <v>4</v>
      </c>
      <c r="F54" s="54"/>
      <c r="G54" s="51"/>
      <c r="H54" s="51"/>
      <c r="I54" s="51"/>
      <c r="J54" s="51"/>
      <c r="K54" s="52"/>
      <c r="L54" s="50"/>
      <c r="M54" s="51"/>
      <c r="N54" s="51">
        <f t="shared" si="11"/>
        <v>0</v>
      </c>
      <c r="O54" s="51"/>
      <c r="P54" s="51">
        <f t="shared" si="12"/>
        <v>0</v>
      </c>
    </row>
    <row r="55" spans="1:16" s="151" customFormat="1" ht="18.75" customHeight="1">
      <c r="A55" s="46"/>
      <c r="B55" s="190"/>
      <c r="C55" s="191" t="s">
        <v>254</v>
      </c>
      <c r="D55" s="48" t="s">
        <v>123</v>
      </c>
      <c r="E55" s="63">
        <v>2</v>
      </c>
      <c r="F55" s="54"/>
      <c r="G55" s="51"/>
      <c r="H55" s="51"/>
      <c r="I55" s="51"/>
      <c r="J55" s="51"/>
      <c r="K55" s="52"/>
      <c r="L55" s="50"/>
      <c r="M55" s="51"/>
      <c r="N55" s="51">
        <f t="shared" si="11"/>
        <v>0</v>
      </c>
      <c r="O55" s="51"/>
      <c r="P55" s="51">
        <f t="shared" si="12"/>
        <v>0</v>
      </c>
    </row>
    <row r="56" spans="1:16" s="151" customFormat="1" ht="18.75" customHeight="1">
      <c r="A56" s="46"/>
      <c r="B56" s="190"/>
      <c r="C56" s="191" t="s">
        <v>255</v>
      </c>
      <c r="D56" s="48" t="s">
        <v>87</v>
      </c>
      <c r="E56" s="63">
        <v>1</v>
      </c>
      <c r="F56" s="54"/>
      <c r="G56" s="51"/>
      <c r="H56" s="51"/>
      <c r="I56" s="51"/>
      <c r="J56" s="51"/>
      <c r="K56" s="52"/>
      <c r="L56" s="50"/>
      <c r="M56" s="51"/>
      <c r="N56" s="51">
        <f t="shared" si="11"/>
        <v>0</v>
      </c>
      <c r="O56" s="51"/>
      <c r="P56" s="51">
        <f t="shared" si="12"/>
        <v>0</v>
      </c>
    </row>
    <row r="57" spans="1:16" s="159" customFormat="1" ht="18.75" customHeight="1">
      <c r="A57" s="48">
        <v>3</v>
      </c>
      <c r="B57" s="152" t="s">
        <v>256</v>
      </c>
      <c r="C57" s="178" t="s">
        <v>257</v>
      </c>
      <c r="D57" s="192" t="s">
        <v>258</v>
      </c>
      <c r="E57" s="193">
        <v>2</v>
      </c>
      <c r="F57" s="157"/>
      <c r="G57" s="51"/>
      <c r="H57" s="55"/>
      <c r="I57" s="55"/>
      <c r="J57" s="55"/>
      <c r="K57" s="158">
        <f>J57+I57+H57</f>
        <v>0</v>
      </c>
      <c r="L57" s="50"/>
      <c r="M57" s="55">
        <f>H57*E57</f>
        <v>0</v>
      </c>
      <c r="N57" s="55"/>
      <c r="O57" s="55">
        <f>J57*E57</f>
        <v>0</v>
      </c>
      <c r="P57" s="55">
        <f>SUM(M57:O57)</f>
        <v>0</v>
      </c>
    </row>
    <row r="58" spans="1:16" s="159" customFormat="1" ht="18.75" customHeight="1">
      <c r="A58" s="152"/>
      <c r="B58" s="194"/>
      <c r="C58" s="195" t="s">
        <v>259</v>
      </c>
      <c r="D58" s="48" t="s">
        <v>123</v>
      </c>
      <c r="E58" s="196">
        <v>2</v>
      </c>
      <c r="F58" s="197"/>
      <c r="G58" s="55"/>
      <c r="H58" s="55"/>
      <c r="I58" s="157"/>
      <c r="J58" s="55"/>
      <c r="K58" s="158"/>
      <c r="L58" s="157"/>
      <c r="M58" s="55"/>
      <c r="N58" s="55">
        <f>I58*E58</f>
        <v>0</v>
      </c>
      <c r="O58" s="55"/>
      <c r="P58" s="55"/>
    </row>
    <row r="59" spans="1:16" s="159" customFormat="1" ht="18.75" customHeight="1">
      <c r="A59" s="48">
        <v>4</v>
      </c>
      <c r="B59" s="154" t="s">
        <v>260</v>
      </c>
      <c r="C59" s="189" t="s">
        <v>261</v>
      </c>
      <c r="D59" s="154" t="s">
        <v>34</v>
      </c>
      <c r="E59" s="198">
        <v>3.5</v>
      </c>
      <c r="F59" s="54"/>
      <c r="G59" s="51"/>
      <c r="H59" s="51"/>
      <c r="I59" s="51"/>
      <c r="J59" s="51"/>
      <c r="K59" s="52">
        <f aca="true" t="shared" si="13" ref="K59:K64">ROUND(SUM(H59:J59),2)</f>
        <v>0</v>
      </c>
      <c r="L59" s="50"/>
      <c r="M59" s="55">
        <f aca="true" t="shared" si="14" ref="M59:M64">ROUND(H59*E59,2)</f>
        <v>0</v>
      </c>
      <c r="N59" s="55">
        <f aca="true" t="shared" si="15" ref="N59:N64">ROUND(I59*E59,2)</f>
        <v>0</v>
      </c>
      <c r="O59" s="55">
        <f aca="true" t="shared" si="16" ref="O59:O64">ROUND(J59*E59,2)</f>
        <v>0</v>
      </c>
      <c r="P59" s="51">
        <f aca="true" t="shared" si="17" ref="P59:P64">ROUND(SUM(M59:O59),2)</f>
        <v>0</v>
      </c>
    </row>
    <row r="60" spans="1:16" s="151" customFormat="1" ht="18.75" customHeight="1">
      <c r="A60" s="48">
        <v>5</v>
      </c>
      <c r="B60" s="48" t="s">
        <v>262</v>
      </c>
      <c r="C60" s="53" t="s">
        <v>263</v>
      </c>
      <c r="D60" s="48" t="s">
        <v>123</v>
      </c>
      <c r="E60" s="199">
        <v>6</v>
      </c>
      <c r="F60" s="54"/>
      <c r="G60" s="51"/>
      <c r="H60" s="51"/>
      <c r="I60" s="51"/>
      <c r="J60" s="51"/>
      <c r="K60" s="52">
        <f t="shared" si="13"/>
        <v>0</v>
      </c>
      <c r="L60" s="50"/>
      <c r="M60" s="55">
        <f t="shared" si="14"/>
        <v>0</v>
      </c>
      <c r="N60" s="55">
        <f t="shared" si="15"/>
        <v>0</v>
      </c>
      <c r="O60" s="55">
        <f t="shared" si="16"/>
        <v>0</v>
      </c>
      <c r="P60" s="51">
        <f t="shared" si="17"/>
        <v>0</v>
      </c>
    </row>
    <row r="61" spans="1:16" s="151" customFormat="1" ht="18.75" customHeight="1">
      <c r="A61" s="48">
        <v>6</v>
      </c>
      <c r="B61" s="48" t="s">
        <v>262</v>
      </c>
      <c r="C61" s="53" t="s">
        <v>264</v>
      </c>
      <c r="D61" s="48" t="s">
        <v>123</v>
      </c>
      <c r="E61" s="199">
        <v>1</v>
      </c>
      <c r="F61" s="54"/>
      <c r="G61" s="51"/>
      <c r="H61" s="51"/>
      <c r="I61" s="51"/>
      <c r="J61" s="51"/>
      <c r="K61" s="52">
        <f t="shared" si="13"/>
        <v>0</v>
      </c>
      <c r="L61" s="50"/>
      <c r="M61" s="55">
        <f t="shared" si="14"/>
        <v>0</v>
      </c>
      <c r="N61" s="55">
        <f t="shared" si="15"/>
        <v>0</v>
      </c>
      <c r="O61" s="55">
        <f t="shared" si="16"/>
        <v>0</v>
      </c>
      <c r="P61" s="51">
        <f t="shared" si="17"/>
        <v>0</v>
      </c>
    </row>
    <row r="62" spans="1:16" s="151" customFormat="1" ht="18.75" customHeight="1">
      <c r="A62" s="48">
        <v>7</v>
      </c>
      <c r="B62" s="48" t="s">
        <v>262</v>
      </c>
      <c r="C62" s="53" t="s">
        <v>265</v>
      </c>
      <c r="D62" s="48" t="s">
        <v>123</v>
      </c>
      <c r="E62" s="199">
        <v>1</v>
      </c>
      <c r="F62" s="54"/>
      <c r="G62" s="51"/>
      <c r="H62" s="51"/>
      <c r="I62" s="51"/>
      <c r="J62" s="51"/>
      <c r="K62" s="52">
        <f>ROUND(SUM(H62:J62),2)</f>
        <v>0</v>
      </c>
      <c r="L62" s="50"/>
      <c r="M62" s="55">
        <f>ROUND(H62*E62,2)</f>
        <v>0</v>
      </c>
      <c r="N62" s="55">
        <f>ROUND(I62*E62,2)</f>
        <v>0</v>
      </c>
      <c r="O62" s="55">
        <f>ROUND(J62*E62,2)</f>
        <v>0</v>
      </c>
      <c r="P62" s="51">
        <f>ROUND(SUM(M62:O62),2)</f>
        <v>0</v>
      </c>
    </row>
    <row r="63" spans="1:16" s="151" customFormat="1" ht="18.75" customHeight="1">
      <c r="A63" s="48">
        <v>8</v>
      </c>
      <c r="B63" s="48" t="s">
        <v>262</v>
      </c>
      <c r="C63" s="53" t="s">
        <v>266</v>
      </c>
      <c r="D63" s="48" t="s">
        <v>123</v>
      </c>
      <c r="E63" s="199">
        <v>1</v>
      </c>
      <c r="F63" s="54"/>
      <c r="G63" s="51"/>
      <c r="H63" s="51"/>
      <c r="I63" s="51"/>
      <c r="J63" s="51"/>
      <c r="K63" s="52">
        <f>ROUND(SUM(H63:J63),2)</f>
        <v>0</v>
      </c>
      <c r="L63" s="50"/>
      <c r="M63" s="55">
        <f>ROUND(H63*E63,2)</f>
        <v>0</v>
      </c>
      <c r="N63" s="55">
        <f>ROUND(I63*E63,2)</f>
        <v>0</v>
      </c>
      <c r="O63" s="55">
        <f>ROUND(J63*E63,2)</f>
        <v>0</v>
      </c>
      <c r="P63" s="51">
        <f>ROUND(SUM(M63:O63),2)</f>
        <v>0</v>
      </c>
    </row>
    <row r="64" spans="1:16" s="151" customFormat="1" ht="35.25" customHeight="1">
      <c r="A64" s="48">
        <v>9</v>
      </c>
      <c r="B64" s="48" t="s">
        <v>267</v>
      </c>
      <c r="C64" s="53" t="s">
        <v>268</v>
      </c>
      <c r="D64" s="48" t="s">
        <v>258</v>
      </c>
      <c r="E64" s="199">
        <v>1</v>
      </c>
      <c r="F64" s="54"/>
      <c r="G64" s="51"/>
      <c r="H64" s="51"/>
      <c r="I64" s="51"/>
      <c r="J64" s="51"/>
      <c r="K64" s="52">
        <f t="shared" si="13"/>
        <v>0</v>
      </c>
      <c r="L64" s="50"/>
      <c r="M64" s="55">
        <f t="shared" si="14"/>
        <v>0</v>
      </c>
      <c r="N64" s="55">
        <f t="shared" si="15"/>
        <v>0</v>
      </c>
      <c r="O64" s="55">
        <f t="shared" si="16"/>
        <v>0</v>
      </c>
      <c r="P64" s="51">
        <f t="shared" si="17"/>
        <v>0</v>
      </c>
    </row>
    <row r="65" spans="1:16" s="159" customFormat="1" ht="18.75" customHeight="1">
      <c r="A65" s="48">
        <v>10</v>
      </c>
      <c r="B65" s="154" t="s">
        <v>260</v>
      </c>
      <c r="C65" s="189" t="s">
        <v>269</v>
      </c>
      <c r="D65" s="154" t="s">
        <v>34</v>
      </c>
      <c r="E65" s="193">
        <v>1.5</v>
      </c>
      <c r="F65" s="54"/>
      <c r="G65" s="51"/>
      <c r="H65" s="51"/>
      <c r="I65" s="51"/>
      <c r="J65" s="51"/>
      <c r="K65" s="52">
        <f aca="true" t="shared" si="18" ref="K65:K72">ROUND(SUM(H65:J65),2)</f>
        <v>0</v>
      </c>
      <c r="L65" s="50"/>
      <c r="M65" s="55">
        <f aca="true" t="shared" si="19" ref="M65:M70">ROUND(H65*E65,2)</f>
        <v>0</v>
      </c>
      <c r="N65" s="55">
        <f aca="true" t="shared" si="20" ref="N65:N72">ROUND(I65*E65,2)</f>
        <v>0</v>
      </c>
      <c r="O65" s="55">
        <f aca="true" t="shared" si="21" ref="O65:O70">ROUND(J65*E65,2)</f>
        <v>0</v>
      </c>
      <c r="P65" s="51">
        <f aca="true" t="shared" si="22" ref="P65:P72">ROUND(SUM(M65:O65),2)</f>
        <v>0</v>
      </c>
    </row>
    <row r="66" spans="1:16" s="151" customFormat="1" ht="18.75" customHeight="1">
      <c r="A66" s="48">
        <v>11</v>
      </c>
      <c r="B66" s="48" t="s">
        <v>262</v>
      </c>
      <c r="C66" s="53" t="s">
        <v>270</v>
      </c>
      <c r="D66" s="48" t="s">
        <v>123</v>
      </c>
      <c r="E66" s="200">
        <v>4</v>
      </c>
      <c r="F66" s="54"/>
      <c r="G66" s="51"/>
      <c r="H66" s="51"/>
      <c r="I66" s="70"/>
      <c r="J66" s="51"/>
      <c r="K66" s="52">
        <f t="shared" si="18"/>
        <v>0</v>
      </c>
      <c r="L66" s="50"/>
      <c r="M66" s="55">
        <f t="shared" si="19"/>
        <v>0</v>
      </c>
      <c r="N66" s="55">
        <f t="shared" si="20"/>
        <v>0</v>
      </c>
      <c r="O66" s="55">
        <f t="shared" si="21"/>
        <v>0</v>
      </c>
      <c r="P66" s="51">
        <f t="shared" si="22"/>
        <v>0</v>
      </c>
    </row>
    <row r="67" spans="1:16" s="151" customFormat="1" ht="18.75" customHeight="1">
      <c r="A67" s="48">
        <v>12</v>
      </c>
      <c r="B67" s="48" t="s">
        <v>262</v>
      </c>
      <c r="C67" s="53" t="s">
        <v>271</v>
      </c>
      <c r="D67" s="48" t="s">
        <v>123</v>
      </c>
      <c r="E67" s="200">
        <v>2</v>
      </c>
      <c r="F67" s="54"/>
      <c r="G67" s="51"/>
      <c r="H67" s="51"/>
      <c r="I67" s="70"/>
      <c r="J67" s="51"/>
      <c r="K67" s="52">
        <f t="shared" si="18"/>
        <v>0</v>
      </c>
      <c r="L67" s="50"/>
      <c r="M67" s="55">
        <f t="shared" si="19"/>
        <v>0</v>
      </c>
      <c r="N67" s="55">
        <f t="shared" si="20"/>
        <v>0</v>
      </c>
      <c r="O67" s="55">
        <f t="shared" si="21"/>
        <v>0</v>
      </c>
      <c r="P67" s="51">
        <f t="shared" si="22"/>
        <v>0</v>
      </c>
    </row>
    <row r="68" spans="1:16" s="151" customFormat="1" ht="35.25" customHeight="1">
      <c r="A68" s="48">
        <v>13</v>
      </c>
      <c r="B68" s="48" t="s">
        <v>272</v>
      </c>
      <c r="C68" s="58" t="s">
        <v>273</v>
      </c>
      <c r="D68" s="48" t="s">
        <v>274</v>
      </c>
      <c r="E68" s="63">
        <v>2</v>
      </c>
      <c r="F68" s="54"/>
      <c r="G68" s="51"/>
      <c r="H68" s="51"/>
      <c r="I68" s="51"/>
      <c r="J68" s="51"/>
      <c r="K68" s="52">
        <f t="shared" si="18"/>
        <v>0</v>
      </c>
      <c r="L68" s="50"/>
      <c r="M68" s="55">
        <f t="shared" si="19"/>
        <v>0</v>
      </c>
      <c r="N68" s="55">
        <f t="shared" si="20"/>
        <v>0</v>
      </c>
      <c r="O68" s="55">
        <f t="shared" si="21"/>
        <v>0</v>
      </c>
      <c r="P68" s="51">
        <f t="shared" si="22"/>
        <v>0</v>
      </c>
    </row>
    <row r="69" spans="1:16" s="56" customFormat="1" ht="35.25" customHeight="1">
      <c r="A69" s="48">
        <v>14</v>
      </c>
      <c r="B69" s="152" t="s">
        <v>183</v>
      </c>
      <c r="C69" s="58" t="s">
        <v>230</v>
      </c>
      <c r="D69" s="48" t="s">
        <v>123</v>
      </c>
      <c r="E69" s="49">
        <v>1</v>
      </c>
      <c r="F69" s="54"/>
      <c r="G69" s="51"/>
      <c r="H69" s="51"/>
      <c r="I69" s="51"/>
      <c r="J69" s="51"/>
      <c r="K69" s="52">
        <f t="shared" si="18"/>
        <v>0</v>
      </c>
      <c r="L69" s="50"/>
      <c r="M69" s="55">
        <f t="shared" si="19"/>
        <v>0</v>
      </c>
      <c r="N69" s="55">
        <f t="shared" si="20"/>
        <v>0</v>
      </c>
      <c r="O69" s="55">
        <f t="shared" si="21"/>
        <v>0</v>
      </c>
      <c r="P69" s="51">
        <f t="shared" si="22"/>
        <v>0</v>
      </c>
    </row>
    <row r="70" spans="1:16" s="56" customFormat="1" ht="35.25" customHeight="1">
      <c r="A70" s="48">
        <v>15</v>
      </c>
      <c r="B70" s="48" t="s">
        <v>185</v>
      </c>
      <c r="C70" s="58" t="s">
        <v>231</v>
      </c>
      <c r="D70" s="48" t="s">
        <v>123</v>
      </c>
      <c r="E70" s="49">
        <v>1</v>
      </c>
      <c r="F70" s="54"/>
      <c r="G70" s="51"/>
      <c r="H70" s="51"/>
      <c r="I70" s="51"/>
      <c r="J70" s="51"/>
      <c r="K70" s="52">
        <f t="shared" si="18"/>
        <v>0</v>
      </c>
      <c r="L70" s="50"/>
      <c r="M70" s="55">
        <f t="shared" si="19"/>
        <v>0</v>
      </c>
      <c r="N70" s="55">
        <f t="shared" si="20"/>
        <v>0</v>
      </c>
      <c r="O70" s="55">
        <f t="shared" si="21"/>
        <v>0</v>
      </c>
      <c r="P70" s="51">
        <f t="shared" si="22"/>
        <v>0</v>
      </c>
    </row>
    <row r="71" spans="1:16" ht="61.5" customHeight="1">
      <c r="A71" s="48">
        <v>16</v>
      </c>
      <c r="B71" s="152" t="s">
        <v>187</v>
      </c>
      <c r="C71" s="189" t="s">
        <v>232</v>
      </c>
      <c r="D71" s="48" t="s">
        <v>123</v>
      </c>
      <c r="E71" s="60">
        <v>1</v>
      </c>
      <c r="F71" s="54"/>
      <c r="G71" s="51"/>
      <c r="H71" s="51"/>
      <c r="I71" s="51"/>
      <c r="J71" s="51"/>
      <c r="K71" s="52">
        <f>ROUND(SUM(H71:J71),2)</f>
        <v>0</v>
      </c>
      <c r="L71" s="50"/>
      <c r="M71" s="55">
        <f>ROUND(H71*E71,2)</f>
        <v>0</v>
      </c>
      <c r="N71" s="55">
        <f>ROUND(I71*E71,2)</f>
        <v>0</v>
      </c>
      <c r="O71" s="55">
        <f>ROUND(J71*E71,2)</f>
        <v>0</v>
      </c>
      <c r="P71" s="51">
        <f>ROUND(SUM(M71:O71),2)</f>
        <v>0</v>
      </c>
    </row>
    <row r="72" spans="1:16" s="56" customFormat="1" ht="21" customHeight="1">
      <c r="A72" s="48">
        <v>17</v>
      </c>
      <c r="B72" s="48" t="s">
        <v>151</v>
      </c>
      <c r="C72" s="53" t="s">
        <v>152</v>
      </c>
      <c r="D72" s="48" t="s">
        <v>87</v>
      </c>
      <c r="E72" s="49">
        <v>1</v>
      </c>
      <c r="F72" s="54"/>
      <c r="G72" s="51"/>
      <c r="H72" s="51"/>
      <c r="I72" s="51"/>
      <c r="J72" s="51"/>
      <c r="K72" s="52">
        <f t="shared" si="18"/>
        <v>0</v>
      </c>
      <c r="L72" s="50"/>
      <c r="M72" s="55"/>
      <c r="N72" s="55">
        <f t="shared" si="20"/>
        <v>0</v>
      </c>
      <c r="O72" s="55"/>
      <c r="P72" s="51">
        <f t="shared" si="22"/>
        <v>0</v>
      </c>
    </row>
    <row r="73" spans="1:16" s="151" customFormat="1" ht="21" customHeight="1">
      <c r="A73" s="161" t="s">
        <v>191</v>
      </c>
      <c r="B73" s="161" t="s">
        <v>192</v>
      </c>
      <c r="C73" s="173" t="s">
        <v>193</v>
      </c>
      <c r="D73" s="141"/>
      <c r="E73" s="162"/>
      <c r="F73" s="54"/>
      <c r="G73" s="51"/>
      <c r="H73" s="51"/>
      <c r="I73" s="51"/>
      <c r="J73" s="51"/>
      <c r="K73" s="52"/>
      <c r="L73" s="50"/>
      <c r="M73" s="55"/>
      <c r="N73" s="55"/>
      <c r="O73" s="55"/>
      <c r="P73" s="51"/>
    </row>
    <row r="74" spans="1:16" s="151" customFormat="1" ht="21" customHeight="1">
      <c r="A74" s="48">
        <v>1</v>
      </c>
      <c r="B74" s="48" t="s">
        <v>194</v>
      </c>
      <c r="C74" s="58" t="s">
        <v>195</v>
      </c>
      <c r="D74" s="48" t="s">
        <v>123</v>
      </c>
      <c r="E74" s="49">
        <v>1</v>
      </c>
      <c r="F74" s="54"/>
      <c r="G74" s="51"/>
      <c r="H74" s="51"/>
      <c r="I74" s="51"/>
      <c r="J74" s="51"/>
      <c r="K74" s="52">
        <f>ROUND(SUM(H74:J74),2)</f>
        <v>0</v>
      </c>
      <c r="L74" s="50"/>
      <c r="M74" s="55">
        <f>ROUND(H74*E74,2)</f>
        <v>0</v>
      </c>
      <c r="N74" s="55">
        <f>ROUND(I74*E74,2)</f>
        <v>0</v>
      </c>
      <c r="O74" s="55">
        <f>ROUND(J74*E74,2)</f>
        <v>0</v>
      </c>
      <c r="P74" s="51">
        <f>ROUND(SUM(M74:O74),2)</f>
        <v>0</v>
      </c>
    </row>
    <row r="75" spans="1:16" s="151" customFormat="1" ht="21" customHeight="1">
      <c r="A75" s="48">
        <f>A74+1</f>
        <v>2</v>
      </c>
      <c r="B75" s="48" t="s">
        <v>196</v>
      </c>
      <c r="C75" s="58" t="s">
        <v>197</v>
      </c>
      <c r="D75" s="48" t="s">
        <v>34</v>
      </c>
      <c r="E75" s="49">
        <v>6</v>
      </c>
      <c r="F75" s="54"/>
      <c r="G75" s="51"/>
      <c r="H75" s="51"/>
      <c r="I75" s="51"/>
      <c r="J75" s="51"/>
      <c r="K75" s="52">
        <f>ROUND(SUM(H75:J75),2)</f>
        <v>0</v>
      </c>
      <c r="L75" s="50"/>
      <c r="M75" s="55">
        <f>ROUND(H75*E75,2)</f>
        <v>0</v>
      </c>
      <c r="N75" s="55">
        <f>ROUND(I75*E75,2)</f>
        <v>0</v>
      </c>
      <c r="O75" s="55">
        <f>ROUND(J75*E75,2)</f>
        <v>0</v>
      </c>
      <c r="P75" s="51">
        <f>ROUND(SUM(M75:O75),2)</f>
        <v>0</v>
      </c>
    </row>
    <row r="76" spans="1:16" s="151" customFormat="1" ht="21" customHeight="1">
      <c r="A76" s="48">
        <f>A75+1</f>
        <v>3</v>
      </c>
      <c r="B76" s="48" t="s">
        <v>198</v>
      </c>
      <c r="C76" s="58" t="s">
        <v>199</v>
      </c>
      <c r="D76" s="48" t="s">
        <v>123</v>
      </c>
      <c r="E76" s="49">
        <v>1</v>
      </c>
      <c r="F76" s="54"/>
      <c r="G76" s="51"/>
      <c r="H76" s="51"/>
      <c r="I76" s="51"/>
      <c r="J76" s="51"/>
      <c r="K76" s="52">
        <f>ROUND(SUM(H76:J76),2)</f>
        <v>0</v>
      </c>
      <c r="L76" s="50"/>
      <c r="M76" s="55">
        <f>ROUND(H76*E76,2)</f>
        <v>0</v>
      </c>
      <c r="N76" s="55">
        <f>ROUND(I76*E76,2)</f>
        <v>0</v>
      </c>
      <c r="O76" s="55">
        <f>ROUND(J76*E76,2)</f>
        <v>0</v>
      </c>
      <c r="P76" s="51">
        <f>ROUND(SUM(M76:O76),2)</f>
        <v>0</v>
      </c>
    </row>
    <row r="77" spans="1:16" s="151" customFormat="1" ht="21" customHeight="1">
      <c r="A77" s="48">
        <f>A76+1</f>
        <v>4</v>
      </c>
      <c r="B77" s="48" t="s">
        <v>151</v>
      </c>
      <c r="C77" s="53" t="s">
        <v>152</v>
      </c>
      <c r="D77" s="48" t="s">
        <v>87</v>
      </c>
      <c r="E77" s="49">
        <v>1</v>
      </c>
      <c r="F77" s="54"/>
      <c r="G77" s="51"/>
      <c r="H77" s="51"/>
      <c r="I77" s="51"/>
      <c r="J77" s="51"/>
      <c r="K77" s="52">
        <f>ROUND(SUM(H77:J77),2)</f>
        <v>0</v>
      </c>
      <c r="L77" s="50"/>
      <c r="M77" s="55"/>
      <c r="N77" s="55">
        <f>ROUND(I77*E77,2)</f>
        <v>0</v>
      </c>
      <c r="O77" s="55"/>
      <c r="P77" s="51">
        <f>ROUND(SUM(M77:O77),2)</f>
        <v>0</v>
      </c>
    </row>
    <row r="78" spans="1:16" s="151" customFormat="1" ht="21" customHeight="1">
      <c r="A78" s="141" t="s">
        <v>200</v>
      </c>
      <c r="B78" s="149" t="s">
        <v>201</v>
      </c>
      <c r="C78" s="149" t="s">
        <v>202</v>
      </c>
      <c r="D78" s="141"/>
      <c r="E78" s="174"/>
      <c r="F78" s="54"/>
      <c r="G78" s="51"/>
      <c r="H78" s="51"/>
      <c r="I78" s="51"/>
      <c r="J78" s="51"/>
      <c r="K78" s="52"/>
      <c r="L78" s="50"/>
      <c r="M78" s="55"/>
      <c r="N78" s="55"/>
      <c r="O78" s="55"/>
      <c r="P78" s="51"/>
    </row>
    <row r="79" spans="1:16" s="151" customFormat="1" ht="21" customHeight="1">
      <c r="A79" s="48">
        <v>1</v>
      </c>
      <c r="B79" s="48" t="s">
        <v>203</v>
      </c>
      <c r="C79" s="58" t="s">
        <v>204</v>
      </c>
      <c r="D79" s="48" t="s">
        <v>123</v>
      </c>
      <c r="E79" s="49">
        <v>1</v>
      </c>
      <c r="F79" s="54"/>
      <c r="G79" s="51"/>
      <c r="H79" s="51"/>
      <c r="I79" s="51"/>
      <c r="J79" s="51"/>
      <c r="K79" s="52">
        <f>ROUND(SUM(H79:J79),2)</f>
        <v>0</v>
      </c>
      <c r="L79" s="50"/>
      <c r="M79" s="55">
        <f>ROUND(H79*E79,2)</f>
        <v>0</v>
      </c>
      <c r="N79" s="55">
        <f>ROUND(I79*E79,2)</f>
        <v>0</v>
      </c>
      <c r="O79" s="55">
        <f>ROUND(J79*E79,2)</f>
        <v>0</v>
      </c>
      <c r="P79" s="51">
        <f>ROUND(SUM(M79:O79),2)</f>
        <v>0</v>
      </c>
    </row>
    <row r="80" spans="1:16" s="151" customFormat="1" ht="35.25" customHeight="1">
      <c r="A80" s="48">
        <f>A79+1</f>
        <v>2</v>
      </c>
      <c r="B80" s="48" t="s">
        <v>196</v>
      </c>
      <c r="C80" s="58" t="s">
        <v>205</v>
      </c>
      <c r="D80" s="48" t="s">
        <v>34</v>
      </c>
      <c r="E80" s="49">
        <v>12</v>
      </c>
      <c r="F80" s="54"/>
      <c r="G80" s="51"/>
      <c r="H80" s="51"/>
      <c r="I80" s="51"/>
      <c r="J80" s="51"/>
      <c r="K80" s="52">
        <f>ROUND(SUM(H80:J80),2)</f>
        <v>0</v>
      </c>
      <c r="L80" s="50"/>
      <c r="M80" s="55">
        <f>ROUND(H80*E80,2)</f>
        <v>0</v>
      </c>
      <c r="N80" s="55">
        <f>ROUND(I80*E80,2)</f>
        <v>0</v>
      </c>
      <c r="O80" s="55">
        <f>ROUND(J80*E80,2)</f>
        <v>0</v>
      </c>
      <c r="P80" s="51">
        <f>ROUND(SUM(M80:O80),2)</f>
        <v>0</v>
      </c>
    </row>
    <row r="81" spans="1:16" s="151" customFormat="1" ht="21" customHeight="1">
      <c r="A81" s="48">
        <f>A80+1</f>
        <v>3</v>
      </c>
      <c r="B81" s="48" t="s">
        <v>206</v>
      </c>
      <c r="C81" s="58" t="s">
        <v>207</v>
      </c>
      <c r="D81" s="48" t="s">
        <v>87</v>
      </c>
      <c r="E81" s="49">
        <v>1</v>
      </c>
      <c r="F81" s="54"/>
      <c r="G81" s="51"/>
      <c r="H81" s="51"/>
      <c r="I81" s="51"/>
      <c r="J81" s="51"/>
      <c r="K81" s="52">
        <f>ROUND(SUM(H81:J81),2)</f>
        <v>0</v>
      </c>
      <c r="L81" s="50"/>
      <c r="M81" s="55">
        <f>ROUND(H81*E81,2)</f>
        <v>0</v>
      </c>
      <c r="N81" s="55">
        <f>ROUND(I81*E81,2)</f>
        <v>0</v>
      </c>
      <c r="O81" s="55">
        <f>ROUND(J81*E81,2)</f>
        <v>0</v>
      </c>
      <c r="P81" s="51">
        <f>ROUND(SUM(M81:O81),2)</f>
        <v>0</v>
      </c>
    </row>
    <row r="82" spans="1:16" s="151" customFormat="1" ht="21" customHeight="1">
      <c r="A82" s="48">
        <f>A81+1</f>
        <v>4</v>
      </c>
      <c r="B82" s="48" t="s">
        <v>151</v>
      </c>
      <c r="C82" s="53" t="s">
        <v>152</v>
      </c>
      <c r="D82" s="48" t="s">
        <v>87</v>
      </c>
      <c r="E82" s="49">
        <v>1</v>
      </c>
      <c r="F82" s="54"/>
      <c r="G82" s="51"/>
      <c r="H82" s="51"/>
      <c r="I82" s="51"/>
      <c r="J82" s="51"/>
      <c r="K82" s="52">
        <f>ROUND(SUM(H82:J82),2)</f>
        <v>0</v>
      </c>
      <c r="L82" s="50"/>
      <c r="M82" s="55"/>
      <c r="N82" s="55">
        <f>ROUND(I82*E82,2)</f>
        <v>0</v>
      </c>
      <c r="O82" s="55"/>
      <c r="P82" s="51">
        <f>ROUND(SUM(M82:O82),2)</f>
        <v>0</v>
      </c>
    </row>
    <row r="83" spans="1:16" ht="21" customHeight="1">
      <c r="A83" s="175" t="s">
        <v>208</v>
      </c>
      <c r="B83" s="175" t="s">
        <v>209</v>
      </c>
      <c r="C83" s="176" t="s">
        <v>210</v>
      </c>
      <c r="D83" s="175"/>
      <c r="E83" s="177"/>
      <c r="F83" s="54"/>
      <c r="G83" s="51"/>
      <c r="H83" s="51"/>
      <c r="I83" s="51"/>
      <c r="J83" s="51"/>
      <c r="K83" s="52"/>
      <c r="L83" s="50"/>
      <c r="M83" s="55"/>
      <c r="N83" s="55"/>
      <c r="O83" s="55"/>
      <c r="P83" s="51"/>
    </row>
    <row r="84" spans="1:16" ht="35.25" customHeight="1">
      <c r="A84" s="48">
        <v>1</v>
      </c>
      <c r="B84" s="152" t="s">
        <v>211</v>
      </c>
      <c r="C84" s="178" t="s">
        <v>275</v>
      </c>
      <c r="D84" s="154" t="s">
        <v>87</v>
      </c>
      <c r="E84" s="60">
        <v>1</v>
      </c>
      <c r="F84" s="157"/>
      <c r="G84" s="51"/>
      <c r="H84" s="55"/>
      <c r="I84" s="55"/>
      <c r="J84" s="55"/>
      <c r="K84" s="158">
        <f>ROUND(SUM(H84:J84),2)</f>
        <v>0</v>
      </c>
      <c r="L84" s="50"/>
      <c r="M84" s="55">
        <f>ROUND(H84*E84,2)</f>
        <v>0</v>
      </c>
      <c r="N84" s="55">
        <f>ROUND(I84*E84,2)</f>
        <v>0</v>
      </c>
      <c r="O84" s="55">
        <f>ROUND(J84*E84,2)</f>
        <v>0</v>
      </c>
      <c r="P84" s="55">
        <f>SUM(M84:O84)</f>
        <v>0</v>
      </c>
    </row>
    <row r="85" spans="1:16" s="56" customFormat="1" ht="35.25" customHeight="1">
      <c r="A85" s="48">
        <f>A84+1</f>
        <v>2</v>
      </c>
      <c r="B85" s="48" t="s">
        <v>213</v>
      </c>
      <c r="C85" s="58" t="s">
        <v>214</v>
      </c>
      <c r="D85" s="48" t="s">
        <v>141</v>
      </c>
      <c r="E85" s="49">
        <v>1</v>
      </c>
      <c r="F85" s="54"/>
      <c r="G85" s="51"/>
      <c r="H85" s="51"/>
      <c r="I85" s="51"/>
      <c r="J85" s="51"/>
      <c r="K85" s="52">
        <f>ROUND(SUM(H85:J85),2)</f>
        <v>0</v>
      </c>
      <c r="L85" s="50"/>
      <c r="M85" s="55">
        <f>ROUND(H85*E85,2)</f>
        <v>0</v>
      </c>
      <c r="N85" s="55">
        <f>ROUND(I85*E85,2)</f>
        <v>0</v>
      </c>
      <c r="O85" s="55">
        <f>ROUND(J85*E85,2)</f>
        <v>0</v>
      </c>
      <c r="P85" s="51">
        <f>ROUND(SUM(M85:O85),2)</f>
        <v>0</v>
      </c>
    </row>
    <row r="86" spans="1:16" s="56" customFormat="1" ht="35.25" customHeight="1">
      <c r="A86" s="48">
        <f>A85+1</f>
        <v>3</v>
      </c>
      <c r="B86" s="48" t="s">
        <v>215</v>
      </c>
      <c r="C86" s="58" t="s">
        <v>216</v>
      </c>
      <c r="D86" s="48" t="s">
        <v>141</v>
      </c>
      <c r="E86" s="49">
        <v>2</v>
      </c>
      <c r="F86" s="54"/>
      <c r="G86" s="51"/>
      <c r="H86" s="51"/>
      <c r="I86" s="51"/>
      <c r="J86" s="51"/>
      <c r="K86" s="52">
        <f>ROUND(SUM(H86:J86),2)</f>
        <v>0</v>
      </c>
      <c r="L86" s="50"/>
      <c r="M86" s="55">
        <f>ROUND(H86*E86,2)</f>
        <v>0</v>
      </c>
      <c r="N86" s="55">
        <f>ROUND(I86*E86,2)</f>
        <v>0</v>
      </c>
      <c r="O86" s="55">
        <f>ROUND(J86*E86,2)</f>
        <v>0</v>
      </c>
      <c r="P86" s="51">
        <f>ROUND(SUM(M86:O86),2)</f>
        <v>0</v>
      </c>
    </row>
    <row r="87" spans="1:16" s="56" customFormat="1" ht="35.25" customHeight="1">
      <c r="A87" s="48">
        <f>A86+1</f>
        <v>4</v>
      </c>
      <c r="B87" s="48" t="s">
        <v>217</v>
      </c>
      <c r="C87" s="58" t="s">
        <v>218</v>
      </c>
      <c r="D87" s="48" t="s">
        <v>38</v>
      </c>
      <c r="E87" s="49">
        <f>E86</f>
        <v>2</v>
      </c>
      <c r="F87" s="54"/>
      <c r="G87" s="51"/>
      <c r="H87" s="51"/>
      <c r="I87" s="51"/>
      <c r="J87" s="51"/>
      <c r="K87" s="52">
        <f>ROUND(SUM(H87:J87),2)</f>
        <v>0</v>
      </c>
      <c r="L87" s="50"/>
      <c r="M87" s="55">
        <f>ROUND(H87*E87,2)</f>
        <v>0</v>
      </c>
      <c r="N87" s="55">
        <f>ROUND(I87*E87,2)</f>
        <v>0</v>
      </c>
      <c r="O87" s="55">
        <f>ROUND(J87*E87,2)</f>
        <v>0</v>
      </c>
      <c r="P87" s="51">
        <f>ROUND(SUM(M87:O87),2)</f>
        <v>0</v>
      </c>
    </row>
    <row r="88" spans="1:17" s="179" customFormat="1" ht="18" customHeight="1">
      <c r="A88" s="73"/>
      <c r="B88" s="74"/>
      <c r="C88" s="75" t="s">
        <v>106</v>
      </c>
      <c r="D88" s="74" t="s">
        <v>10</v>
      </c>
      <c r="E88" s="76"/>
      <c r="F88" s="77"/>
      <c r="G88" s="77"/>
      <c r="H88" s="77"/>
      <c r="I88" s="77"/>
      <c r="J88" s="77"/>
      <c r="K88" s="77"/>
      <c r="L88" s="78">
        <f>SUM(L16:L87)</f>
        <v>0</v>
      </c>
      <c r="M88" s="78">
        <f>SUM(M16:M87)</f>
        <v>0</v>
      </c>
      <c r="N88" s="78">
        <f>SUM(N16:N87)</f>
        <v>0</v>
      </c>
      <c r="O88" s="78">
        <f>SUM(O16:O87)</f>
        <v>0</v>
      </c>
      <c r="P88" s="79">
        <f>SUM(M88:O88)</f>
        <v>0</v>
      </c>
      <c r="Q88" s="3"/>
    </row>
    <row r="89" spans="1:16" s="179" customFormat="1" ht="33" customHeight="1">
      <c r="A89" s="80"/>
      <c r="B89" s="81"/>
      <c r="C89" s="82" t="s">
        <v>107</v>
      </c>
      <c r="D89" s="81" t="s">
        <v>108</v>
      </c>
      <c r="E89" s="83">
        <v>7</v>
      </c>
      <c r="F89" s="84"/>
      <c r="G89" s="84"/>
      <c r="H89" s="85"/>
      <c r="I89" s="85"/>
      <c r="J89" s="84"/>
      <c r="K89" s="84"/>
      <c r="L89" s="86"/>
      <c r="M89" s="85"/>
      <c r="N89" s="85">
        <f>ROUND(N88*E89/100,2)</f>
        <v>0</v>
      </c>
      <c r="O89" s="84"/>
      <c r="P89" s="87">
        <f>N89</f>
        <v>0</v>
      </c>
    </row>
    <row r="90" spans="1:16" s="179" customFormat="1" ht="18" customHeight="1">
      <c r="A90" s="88"/>
      <c r="B90" s="89"/>
      <c r="C90" s="90" t="s">
        <v>109</v>
      </c>
      <c r="D90" s="91" t="s">
        <v>10</v>
      </c>
      <c r="E90" s="92"/>
      <c r="F90" s="93"/>
      <c r="G90" s="93"/>
      <c r="H90" s="93"/>
      <c r="I90" s="93"/>
      <c r="J90" s="93" t="s">
        <v>110</v>
      </c>
      <c r="K90" s="93"/>
      <c r="L90" s="94"/>
      <c r="M90" s="93">
        <f>ROUND(SUM(M88:M89),2)</f>
        <v>0</v>
      </c>
      <c r="N90" s="93">
        <f>ROUND(SUM(N88:N89),2)</f>
        <v>0</v>
      </c>
      <c r="O90" s="93">
        <f>ROUND(SUM(O88:O89),2)</f>
        <v>0</v>
      </c>
      <c r="P90" s="95">
        <f>ROUND(SUM(M90:O90),2)</f>
        <v>0</v>
      </c>
    </row>
    <row r="91" spans="1:16" s="179" customFormat="1" ht="18" customHeight="1">
      <c r="A91" s="96"/>
      <c r="B91" s="97"/>
      <c r="C91" s="98" t="s">
        <v>111</v>
      </c>
      <c r="D91" s="99" t="s">
        <v>112</v>
      </c>
      <c r="E91" s="100"/>
      <c r="F91" s="101"/>
      <c r="G91" s="102"/>
      <c r="H91" s="102"/>
      <c r="I91" s="102"/>
      <c r="J91" s="102"/>
      <c r="K91" s="102"/>
      <c r="L91" s="102"/>
      <c r="M91" s="101"/>
      <c r="N91" s="103"/>
      <c r="O91" s="103"/>
      <c r="P91" s="104">
        <f>L88</f>
        <v>0</v>
      </c>
    </row>
    <row r="92" spans="1:16" s="179" customFormat="1" ht="12.75" customHeight="1">
      <c r="A92" s="180"/>
      <c r="B92" s="181"/>
      <c r="C92" s="182"/>
      <c r="D92" s="183"/>
      <c r="E92" s="183"/>
      <c r="F92" s="183"/>
      <c r="G92" s="183"/>
      <c r="H92" s="183"/>
      <c r="I92" s="183"/>
      <c r="J92" s="183"/>
      <c r="K92" s="183"/>
      <c r="L92" s="183"/>
      <c r="M92" s="181"/>
      <c r="N92" s="181"/>
      <c r="O92" s="181"/>
      <c r="P92" s="184"/>
    </row>
    <row r="93" spans="1:16" s="179" customFormat="1" ht="19.5" customHeight="1">
      <c r="A93" s="110"/>
      <c r="B93" s="111"/>
      <c r="C93" s="112"/>
      <c r="D93" s="113"/>
      <c r="E93" s="113"/>
      <c r="F93" s="113"/>
      <c r="G93" s="113"/>
      <c r="H93" s="113"/>
      <c r="I93" s="113"/>
      <c r="J93" s="113"/>
      <c r="K93" s="113"/>
      <c r="L93" s="113"/>
      <c r="M93" s="111"/>
      <c r="N93" s="111"/>
      <c r="O93" s="111"/>
      <c r="P93" s="114"/>
    </row>
    <row r="94" spans="1:16" s="179" customFormat="1" ht="16.5" customHeight="1">
      <c r="A94" s="115" t="s">
        <v>276</v>
      </c>
      <c r="B94" s="115"/>
      <c r="C94" s="115"/>
      <c r="D94" s="115"/>
      <c r="E94" s="115"/>
      <c r="F94" s="115"/>
      <c r="G94" s="115"/>
      <c r="H94" s="115"/>
      <c r="I94" s="116"/>
      <c r="J94" s="117" t="s">
        <v>277</v>
      </c>
      <c r="K94" s="117"/>
      <c r="L94" s="117"/>
      <c r="M94" s="117"/>
      <c r="N94" s="117"/>
      <c r="O94" s="117"/>
      <c r="P94" s="117"/>
    </row>
    <row r="95" spans="1:16" s="179" customFormat="1" ht="19.5" customHeight="1">
      <c r="A95" s="115"/>
      <c r="B95" s="118"/>
      <c r="C95" s="118"/>
      <c r="D95" s="118"/>
      <c r="E95" s="118"/>
      <c r="F95" s="118"/>
      <c r="G95" s="118"/>
      <c r="H95" s="118"/>
      <c r="I95" s="116"/>
      <c r="J95" s="118"/>
      <c r="K95" s="118"/>
      <c r="L95" s="118"/>
      <c r="M95" s="118"/>
      <c r="N95" s="118"/>
      <c r="O95" s="118"/>
      <c r="P95" s="117"/>
    </row>
    <row r="96" spans="1:16" ht="12.75">
      <c r="A96" s="185"/>
      <c r="B96" s="186"/>
      <c r="C96" s="186"/>
      <c r="D96" s="186"/>
      <c r="E96" s="186"/>
      <c r="F96" s="186"/>
      <c r="G96" s="186"/>
      <c r="H96" s="187"/>
      <c r="I96" s="187"/>
      <c r="J96" s="186"/>
      <c r="K96" s="186"/>
      <c r="L96" s="186"/>
      <c r="M96" s="187"/>
      <c r="N96" s="187"/>
      <c r="O96" s="186"/>
      <c r="P96" s="188"/>
    </row>
  </sheetData>
  <sheetProtection selectLockedCells="1" selectUnlockedCells="1"/>
  <mergeCells count="21">
    <mergeCell ref="A1:P1"/>
    <mergeCell ref="A2:P2"/>
    <mergeCell ref="A3:P3"/>
    <mergeCell ref="A5:P5"/>
    <mergeCell ref="A6:P6"/>
    <mergeCell ref="A7:P7"/>
    <mergeCell ref="A8:P8"/>
    <mergeCell ref="A9:P9"/>
    <mergeCell ref="A10:L10"/>
    <mergeCell ref="M10:N10"/>
    <mergeCell ref="I11:P11"/>
    <mergeCell ref="A12:A13"/>
    <mergeCell ref="B12:B13"/>
    <mergeCell ref="C12:C13"/>
    <mergeCell ref="D12:D13"/>
    <mergeCell ref="E12:E13"/>
    <mergeCell ref="F12:K12"/>
    <mergeCell ref="L12:P12"/>
    <mergeCell ref="A94:H94"/>
    <mergeCell ref="J94:P94"/>
    <mergeCell ref="J95:L95"/>
  </mergeCells>
  <printOptions/>
  <pageMargins left="0.19652777777777777" right="0.19652777777777777" top="0.9451388888888889" bottom="0.4722222222222222" header="0.5118055555555555" footer="0.19652777777777777"/>
  <pageSetup horizontalDpi="300" verticalDpi="300" orientation="landscape" paperSize="9" scale="95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P36"/>
  <sheetViews>
    <sheetView zoomScale="75" zoomScaleNormal="75" workbookViewId="0" topLeftCell="A1">
      <selection activeCell="R26" sqref="R26"/>
    </sheetView>
  </sheetViews>
  <sheetFormatPr defaultColWidth="9.140625" defaultRowHeight="12.75"/>
  <cols>
    <col min="1" max="1" width="5.00390625" style="1" customWidth="1"/>
    <col min="2" max="2" width="10.00390625" style="1" customWidth="1"/>
    <col min="3" max="3" width="36.421875" style="1" customWidth="1"/>
    <col min="4" max="4" width="7.00390625" style="1" customWidth="1"/>
    <col min="5" max="5" width="7.28125" style="1" customWidth="1"/>
    <col min="6" max="6" width="6.7109375" style="1" customWidth="1"/>
    <col min="7" max="7" width="8.140625" style="1" customWidth="1"/>
    <col min="8" max="8" width="6.8515625" style="2" customWidth="1"/>
    <col min="9" max="9" width="7.28125" style="2" customWidth="1"/>
    <col min="10" max="10" width="6.28125" style="1" customWidth="1"/>
    <col min="11" max="11" width="7.28125" style="1" customWidth="1"/>
    <col min="12" max="12" width="8.28125" style="1" customWidth="1"/>
    <col min="13" max="13" width="8.7109375" style="2" customWidth="1"/>
    <col min="14" max="14" width="9.28125" style="2" customWidth="1"/>
    <col min="15" max="15" width="8.421875" style="1" customWidth="1"/>
    <col min="16" max="16" width="9.140625" style="1" customWidth="1"/>
    <col min="17" max="17" width="9.57421875" style="123" customWidth="1"/>
    <col min="18" max="16384" width="9.140625" style="123" customWidth="1"/>
  </cols>
  <sheetData>
    <row r="1" spans="1:16" ht="18" customHeight="1">
      <c r="A1" s="124" t="s">
        <v>278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27.75" customHeight="1">
      <c r="A2" s="125" t="s">
        <v>279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13.5" customHeight="1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11.2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s="10" customFormat="1" ht="17.25" customHeight="1">
      <c r="A5" s="9" t="s">
        <v>280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10" customFormat="1" ht="17.25" customHeight="1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0" customFormat="1" ht="17.25" customHeight="1">
      <c r="A7" s="12" t="s">
        <v>117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s="10" customFormat="1" ht="17.25" customHeight="1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s="10" customFormat="1" ht="17.25" customHeight="1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s="10" customFormat="1" ht="17.25" customHeight="1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 t="s">
        <v>9</v>
      </c>
      <c r="N10" s="14"/>
      <c r="O10" s="15">
        <f>P30</f>
        <v>0</v>
      </c>
      <c r="P10" s="16" t="s">
        <v>10</v>
      </c>
    </row>
    <row r="11" spans="1:16" s="10" customFormat="1" ht="17.25" customHeight="1">
      <c r="A11" s="17"/>
      <c r="B11" s="17"/>
      <c r="C11" s="17"/>
      <c r="D11" s="17"/>
      <c r="E11" s="17"/>
      <c r="F11" s="17"/>
      <c r="G11" s="17"/>
      <c r="H11" s="17"/>
      <c r="I11" s="18" t="s">
        <v>118</v>
      </c>
      <c r="J11" s="18"/>
      <c r="K11" s="18"/>
      <c r="L11" s="18"/>
      <c r="M11" s="18"/>
      <c r="N11" s="18"/>
      <c r="O11" s="18"/>
      <c r="P11" s="18"/>
    </row>
    <row r="12" spans="1:16" ht="17.25" customHeight="1">
      <c r="A12" s="128" t="s">
        <v>12</v>
      </c>
      <c r="B12" s="128" t="s">
        <v>13</v>
      </c>
      <c r="C12" s="129" t="s">
        <v>14</v>
      </c>
      <c r="D12" s="128" t="s">
        <v>15</v>
      </c>
      <c r="E12" s="130" t="s">
        <v>16</v>
      </c>
      <c r="F12" s="131" t="s">
        <v>17</v>
      </c>
      <c r="G12" s="131"/>
      <c r="H12" s="131"/>
      <c r="I12" s="131"/>
      <c r="J12" s="131"/>
      <c r="K12" s="131"/>
      <c r="L12" s="132" t="s">
        <v>18</v>
      </c>
      <c r="M12" s="132"/>
      <c r="N12" s="132"/>
      <c r="O12" s="132"/>
      <c r="P12" s="132"/>
    </row>
    <row r="13" spans="1:16" ht="69.75" customHeight="1">
      <c r="A13" s="128"/>
      <c r="B13" s="128"/>
      <c r="C13" s="129"/>
      <c r="D13" s="128"/>
      <c r="E13" s="130"/>
      <c r="F13" s="133" t="s">
        <v>19</v>
      </c>
      <c r="G13" s="128" t="s">
        <v>20</v>
      </c>
      <c r="H13" s="128" t="s">
        <v>21</v>
      </c>
      <c r="I13" s="128" t="s">
        <v>22</v>
      </c>
      <c r="J13" s="128" t="s">
        <v>23</v>
      </c>
      <c r="K13" s="134" t="s">
        <v>24</v>
      </c>
      <c r="L13" s="135" t="s">
        <v>25</v>
      </c>
      <c r="M13" s="128" t="s">
        <v>26</v>
      </c>
      <c r="N13" s="128" t="s">
        <v>27</v>
      </c>
      <c r="O13" s="128" t="s">
        <v>28</v>
      </c>
      <c r="P13" s="128" t="s">
        <v>29</v>
      </c>
    </row>
    <row r="14" spans="1:16" ht="15.75" customHeight="1">
      <c r="A14" s="136">
        <v>1</v>
      </c>
      <c r="B14" s="136">
        <v>2</v>
      </c>
      <c r="C14" s="136">
        <v>3</v>
      </c>
      <c r="D14" s="136">
        <v>4</v>
      </c>
      <c r="E14" s="137">
        <v>5</v>
      </c>
      <c r="F14" s="138">
        <v>6</v>
      </c>
      <c r="G14" s="136">
        <v>7</v>
      </c>
      <c r="H14" s="136">
        <v>8</v>
      </c>
      <c r="I14" s="136">
        <v>9</v>
      </c>
      <c r="J14" s="136">
        <v>10</v>
      </c>
      <c r="K14" s="139">
        <v>11</v>
      </c>
      <c r="L14" s="140">
        <v>12</v>
      </c>
      <c r="M14" s="136">
        <v>13</v>
      </c>
      <c r="N14" s="136">
        <v>14</v>
      </c>
      <c r="O14" s="136">
        <v>15</v>
      </c>
      <c r="P14" s="136">
        <v>16</v>
      </c>
    </row>
    <row r="15" spans="1:16" s="56" customFormat="1" ht="15.75" customHeight="1">
      <c r="A15" s="141" t="s">
        <v>119</v>
      </c>
      <c r="B15" s="141" t="s">
        <v>30</v>
      </c>
      <c r="C15" s="142" t="s">
        <v>120</v>
      </c>
      <c r="D15" s="141"/>
      <c r="E15" s="143"/>
      <c r="F15" s="144"/>
      <c r="G15" s="145"/>
      <c r="H15" s="145"/>
      <c r="I15" s="145"/>
      <c r="J15" s="145"/>
      <c r="K15" s="146"/>
      <c r="L15" s="147"/>
      <c r="M15" s="148"/>
      <c r="N15" s="148"/>
      <c r="O15" s="148"/>
      <c r="P15" s="145"/>
    </row>
    <row r="16" spans="1:16" s="56" customFormat="1" ht="15.75" customHeight="1">
      <c r="A16" s="48">
        <v>1</v>
      </c>
      <c r="B16" s="201" t="s">
        <v>281</v>
      </c>
      <c r="C16" s="53" t="s">
        <v>282</v>
      </c>
      <c r="D16" s="48" t="s">
        <v>34</v>
      </c>
      <c r="E16" s="49">
        <v>25</v>
      </c>
      <c r="F16" s="50"/>
      <c r="G16" s="51"/>
      <c r="H16" s="51"/>
      <c r="I16" s="51"/>
      <c r="J16" s="51"/>
      <c r="K16" s="52">
        <f>ROUND(SUM(H16:J16),2)</f>
        <v>0</v>
      </c>
      <c r="L16" s="50"/>
      <c r="M16" s="55">
        <f>ROUND(H16*E16,2)</f>
        <v>0</v>
      </c>
      <c r="N16" s="55"/>
      <c r="O16" s="55">
        <f>ROUND(J16*E16,2)</f>
        <v>0</v>
      </c>
      <c r="P16" s="51">
        <f>ROUND(SUM(M16:O16),2)</f>
        <v>0</v>
      </c>
    </row>
    <row r="17" spans="1:16" s="56" customFormat="1" ht="30.75" customHeight="1">
      <c r="A17" s="48">
        <v>2</v>
      </c>
      <c r="B17" s="48" t="s">
        <v>283</v>
      </c>
      <c r="C17" s="58" t="s">
        <v>284</v>
      </c>
      <c r="D17" s="48" t="s">
        <v>285</v>
      </c>
      <c r="E17" s="59">
        <v>1</v>
      </c>
      <c r="F17" s="54"/>
      <c r="G17" s="51"/>
      <c r="H17" s="51"/>
      <c r="I17" s="51"/>
      <c r="J17" s="51"/>
      <c r="K17" s="52">
        <f>ROUND(SUM(H17:J17),2)</f>
        <v>0</v>
      </c>
      <c r="L17" s="50"/>
      <c r="M17" s="55">
        <f>ROUND(H17*E17,2)</f>
        <v>0</v>
      </c>
      <c r="N17" s="55">
        <f>ROUND(I17*E17,2)</f>
        <v>0</v>
      </c>
      <c r="O17" s="55">
        <f>ROUND(J17*E17,2)</f>
        <v>0</v>
      </c>
      <c r="P17" s="51">
        <f>ROUND(SUM(M17:O17),2)</f>
        <v>0</v>
      </c>
    </row>
    <row r="18" spans="1:16" s="56" customFormat="1" ht="26.25" customHeight="1">
      <c r="A18" s="48">
        <v>3</v>
      </c>
      <c r="B18" s="48" t="s">
        <v>51</v>
      </c>
      <c r="C18" s="53" t="s">
        <v>52</v>
      </c>
      <c r="D18" s="48" t="s">
        <v>41</v>
      </c>
      <c r="E18" s="49">
        <v>0.8</v>
      </c>
      <c r="F18" s="54"/>
      <c r="G18" s="51"/>
      <c r="H18" s="51"/>
      <c r="I18" s="51"/>
      <c r="J18" s="51"/>
      <c r="K18" s="52">
        <f>ROUND(SUM(H18:J18),2)</f>
        <v>0</v>
      </c>
      <c r="L18" s="50"/>
      <c r="M18" s="55">
        <f>ROUND(H18*E18,2)</f>
        <v>0</v>
      </c>
      <c r="N18" s="55">
        <f>ROUND(I18*E18,2)</f>
        <v>0</v>
      </c>
      <c r="O18" s="55">
        <f>ROUND(J18*E18,2)</f>
        <v>0</v>
      </c>
      <c r="P18" s="51">
        <f>ROUND(SUM(M18:O18),2)</f>
        <v>0</v>
      </c>
    </row>
    <row r="19" spans="1:16" s="56" customFormat="1" ht="28.5" customHeight="1">
      <c r="A19" s="48">
        <v>4</v>
      </c>
      <c r="B19" s="48" t="s">
        <v>53</v>
      </c>
      <c r="C19" s="53" t="s">
        <v>54</v>
      </c>
      <c r="D19" s="48" t="s">
        <v>55</v>
      </c>
      <c r="E19" s="49">
        <v>0.3</v>
      </c>
      <c r="F19" s="54"/>
      <c r="G19" s="51"/>
      <c r="H19" s="51"/>
      <c r="I19" s="51"/>
      <c r="J19" s="51"/>
      <c r="K19" s="52">
        <f>ROUND(SUM(H19:J19),2)</f>
        <v>0</v>
      </c>
      <c r="L19" s="50"/>
      <c r="M19" s="55">
        <f>ROUND(H19*E19,2)</f>
        <v>0</v>
      </c>
      <c r="N19" s="55">
        <f>ROUND(I19*E19,2)</f>
        <v>0</v>
      </c>
      <c r="O19" s="55">
        <f>ROUND(J19*E19,2)</f>
        <v>0</v>
      </c>
      <c r="P19" s="51">
        <f>ROUND(SUM(M19:O19),2)</f>
        <v>0</v>
      </c>
    </row>
    <row r="20" spans="1:16" s="56" customFormat="1" ht="18.75" customHeight="1">
      <c r="A20" s="48">
        <v>5</v>
      </c>
      <c r="B20" s="48" t="s">
        <v>151</v>
      </c>
      <c r="C20" s="53" t="s">
        <v>152</v>
      </c>
      <c r="D20" s="48" t="s">
        <v>87</v>
      </c>
      <c r="E20" s="49">
        <v>1</v>
      </c>
      <c r="F20" s="50"/>
      <c r="G20" s="51"/>
      <c r="H20" s="51"/>
      <c r="I20" s="51"/>
      <c r="J20" s="51"/>
      <c r="K20" s="52">
        <f>ROUND(SUM(H20:J20),2)</f>
        <v>0</v>
      </c>
      <c r="L20" s="50"/>
      <c r="M20" s="55"/>
      <c r="N20" s="55">
        <f>ROUND(I20*E20,2)</f>
        <v>0</v>
      </c>
      <c r="O20" s="55"/>
      <c r="P20" s="51">
        <f>ROUND(SUM(M20:O20),2)</f>
        <v>0</v>
      </c>
    </row>
    <row r="21" spans="1:16" s="151" customFormat="1" ht="18" customHeight="1">
      <c r="A21" s="161" t="s">
        <v>153</v>
      </c>
      <c r="B21" s="161" t="s">
        <v>181</v>
      </c>
      <c r="C21" s="142" t="s">
        <v>286</v>
      </c>
      <c r="D21" s="141"/>
      <c r="E21" s="162"/>
      <c r="F21" s="54"/>
      <c r="G21" s="51"/>
      <c r="H21" s="51"/>
      <c r="I21" s="51"/>
      <c r="J21" s="51"/>
      <c r="K21" s="52"/>
      <c r="L21" s="50"/>
      <c r="M21" s="55"/>
      <c r="N21" s="55"/>
      <c r="O21" s="55"/>
      <c r="P21" s="51"/>
    </row>
    <row r="22" spans="1:16" s="159" customFormat="1" ht="15" customHeight="1">
      <c r="A22" s="48">
        <v>1</v>
      </c>
      <c r="B22" s="154" t="s">
        <v>260</v>
      </c>
      <c r="C22" s="189" t="s">
        <v>261</v>
      </c>
      <c r="D22" s="154" t="s">
        <v>34</v>
      </c>
      <c r="E22" s="193">
        <v>25</v>
      </c>
      <c r="F22" s="54"/>
      <c r="G22" s="51"/>
      <c r="H22" s="51"/>
      <c r="I22" s="51"/>
      <c r="J22" s="51"/>
      <c r="K22" s="52">
        <f aca="true" t="shared" si="0" ref="K22:K27">ROUND(SUM(H22:J22),2)</f>
        <v>0</v>
      </c>
      <c r="L22" s="50"/>
      <c r="M22" s="55">
        <f>ROUND(H22*E22,2)</f>
        <v>0</v>
      </c>
      <c r="N22" s="55">
        <f aca="true" t="shared" si="1" ref="N22:N27">ROUND(I22*E22,2)</f>
        <v>0</v>
      </c>
      <c r="O22" s="55">
        <f>ROUND(J22*E22,2)</f>
        <v>0</v>
      </c>
      <c r="P22" s="51">
        <f aca="true" t="shared" si="2" ref="P22:P27">ROUND(SUM(M22:O22),2)</f>
        <v>0</v>
      </c>
    </row>
    <row r="23" spans="1:16" s="151" customFormat="1" ht="15" customHeight="1">
      <c r="A23" s="48">
        <v>2</v>
      </c>
      <c r="B23" s="48" t="s">
        <v>262</v>
      </c>
      <c r="C23" s="53" t="s">
        <v>263</v>
      </c>
      <c r="D23" s="48" t="s">
        <v>123</v>
      </c>
      <c r="E23" s="200">
        <v>8</v>
      </c>
      <c r="F23" s="54"/>
      <c r="G23" s="51"/>
      <c r="H23" s="51"/>
      <c r="I23" s="51"/>
      <c r="J23" s="51"/>
      <c r="K23" s="52">
        <f t="shared" si="0"/>
        <v>0</v>
      </c>
      <c r="L23" s="50"/>
      <c r="M23" s="55">
        <f>ROUND(H23*E23,2)</f>
        <v>0</v>
      </c>
      <c r="N23" s="55">
        <f t="shared" si="1"/>
        <v>0</v>
      </c>
      <c r="O23" s="55">
        <f>ROUND(J23*E23,2)</f>
        <v>0</v>
      </c>
      <c r="P23" s="51">
        <f t="shared" si="2"/>
        <v>0</v>
      </c>
    </row>
    <row r="24" spans="1:16" s="151" customFormat="1" ht="15" customHeight="1">
      <c r="A24" s="48">
        <v>3</v>
      </c>
      <c r="B24" s="48" t="s">
        <v>262</v>
      </c>
      <c r="C24" s="53" t="s">
        <v>264</v>
      </c>
      <c r="D24" s="48" t="s">
        <v>123</v>
      </c>
      <c r="E24" s="200">
        <v>1</v>
      </c>
      <c r="F24" s="54"/>
      <c r="G24" s="51"/>
      <c r="H24" s="51"/>
      <c r="I24" s="51"/>
      <c r="J24" s="51"/>
      <c r="K24" s="52">
        <f t="shared" si="0"/>
        <v>0</v>
      </c>
      <c r="L24" s="50"/>
      <c r="M24" s="55">
        <f>ROUND(H24*E24,2)</f>
        <v>0</v>
      </c>
      <c r="N24" s="55">
        <f t="shared" si="1"/>
        <v>0</v>
      </c>
      <c r="O24" s="55">
        <f>ROUND(J24*E24,2)</f>
        <v>0</v>
      </c>
      <c r="P24" s="51">
        <f t="shared" si="2"/>
        <v>0</v>
      </c>
    </row>
    <row r="25" spans="1:16" s="151" customFormat="1" ht="15" customHeight="1">
      <c r="A25" s="48">
        <v>4</v>
      </c>
      <c r="B25" s="48" t="s">
        <v>262</v>
      </c>
      <c r="C25" s="53" t="s">
        <v>287</v>
      </c>
      <c r="D25" s="48" t="s">
        <v>123</v>
      </c>
      <c r="E25" s="200">
        <v>1</v>
      </c>
      <c r="F25" s="54"/>
      <c r="G25" s="51"/>
      <c r="H25" s="51"/>
      <c r="I25" s="51"/>
      <c r="J25" s="51"/>
      <c r="K25" s="52">
        <f>ROUND(SUM(H25:J25),2)</f>
        <v>0</v>
      </c>
      <c r="L25" s="50"/>
      <c r="M25" s="55">
        <f>ROUND(H25*E25,2)</f>
        <v>0</v>
      </c>
      <c r="N25" s="55">
        <f>ROUND(I25*E25,2)</f>
        <v>0</v>
      </c>
      <c r="O25" s="55">
        <f>ROUND(J25*E25,2)</f>
        <v>0</v>
      </c>
      <c r="P25" s="51">
        <f>ROUND(SUM(M25:O25),2)</f>
        <v>0</v>
      </c>
    </row>
    <row r="26" spans="1:16" s="151" customFormat="1" ht="26.25" customHeight="1">
      <c r="A26" s="48">
        <v>5</v>
      </c>
      <c r="B26" s="48" t="s">
        <v>267</v>
      </c>
      <c r="C26" s="53" t="s">
        <v>288</v>
      </c>
      <c r="D26" s="48" t="s">
        <v>258</v>
      </c>
      <c r="E26" s="200">
        <v>1</v>
      </c>
      <c r="F26" s="54"/>
      <c r="G26" s="51"/>
      <c r="H26" s="51"/>
      <c r="I26" s="51"/>
      <c r="J26" s="51"/>
      <c r="K26" s="52">
        <f t="shared" si="0"/>
        <v>0</v>
      </c>
      <c r="L26" s="50"/>
      <c r="M26" s="55">
        <f>ROUND(H26*E26,2)</f>
        <v>0</v>
      </c>
      <c r="N26" s="55">
        <f t="shared" si="1"/>
        <v>0</v>
      </c>
      <c r="O26" s="55">
        <f>ROUND(J26*E26,2)</f>
        <v>0</v>
      </c>
      <c r="P26" s="51">
        <f t="shared" si="2"/>
        <v>0</v>
      </c>
    </row>
    <row r="27" spans="1:16" s="56" customFormat="1" ht="16.5" customHeight="1">
      <c r="A27" s="48">
        <v>6</v>
      </c>
      <c r="B27" s="48" t="s">
        <v>151</v>
      </c>
      <c r="C27" s="53" t="s">
        <v>152</v>
      </c>
      <c r="D27" s="48" t="s">
        <v>87</v>
      </c>
      <c r="E27" s="49">
        <v>1</v>
      </c>
      <c r="F27" s="54"/>
      <c r="G27" s="51"/>
      <c r="H27" s="51"/>
      <c r="I27" s="51"/>
      <c r="J27" s="51"/>
      <c r="K27" s="52">
        <f t="shared" si="0"/>
        <v>0</v>
      </c>
      <c r="L27" s="50"/>
      <c r="M27" s="55"/>
      <c r="N27" s="55">
        <f t="shared" si="1"/>
        <v>0</v>
      </c>
      <c r="O27" s="55"/>
      <c r="P27" s="51">
        <f t="shared" si="2"/>
        <v>0</v>
      </c>
    </row>
    <row r="28" spans="1:16" s="179" customFormat="1" ht="18" customHeight="1">
      <c r="A28" s="73"/>
      <c r="B28" s="74"/>
      <c r="C28" s="75" t="s">
        <v>106</v>
      </c>
      <c r="D28" s="74" t="s">
        <v>10</v>
      </c>
      <c r="E28" s="76"/>
      <c r="F28" s="77"/>
      <c r="G28" s="77"/>
      <c r="H28" s="77"/>
      <c r="I28" s="77"/>
      <c r="J28" s="77"/>
      <c r="K28" s="77"/>
      <c r="L28" s="78">
        <f>SUM(L16:L27)</f>
        <v>0</v>
      </c>
      <c r="M28" s="78">
        <f>SUM(M16:M27)</f>
        <v>0</v>
      </c>
      <c r="N28" s="78">
        <f>SUM(N16:N27)</f>
        <v>0</v>
      </c>
      <c r="O28" s="78">
        <f>SUM(O16:O27)</f>
        <v>0</v>
      </c>
      <c r="P28" s="79">
        <f>SUM(M28:O28)</f>
        <v>0</v>
      </c>
    </row>
    <row r="29" spans="1:16" s="179" customFormat="1" ht="33" customHeight="1">
      <c r="A29" s="80"/>
      <c r="B29" s="81"/>
      <c r="C29" s="82" t="s">
        <v>107</v>
      </c>
      <c r="D29" s="81" t="s">
        <v>108</v>
      </c>
      <c r="E29" s="83">
        <v>7</v>
      </c>
      <c r="F29" s="84"/>
      <c r="G29" s="84"/>
      <c r="H29" s="85"/>
      <c r="I29" s="85"/>
      <c r="J29" s="84"/>
      <c r="K29" s="84"/>
      <c r="L29" s="86"/>
      <c r="M29" s="85"/>
      <c r="N29" s="85">
        <f>ROUND(N28*E29/100,2)</f>
        <v>0</v>
      </c>
      <c r="O29" s="84"/>
      <c r="P29" s="87">
        <f>N29</f>
        <v>0</v>
      </c>
    </row>
    <row r="30" spans="1:16" s="179" customFormat="1" ht="18" customHeight="1">
      <c r="A30" s="88"/>
      <c r="B30" s="89"/>
      <c r="C30" s="90" t="s">
        <v>109</v>
      </c>
      <c r="D30" s="91" t="s">
        <v>10</v>
      </c>
      <c r="E30" s="92"/>
      <c r="F30" s="93"/>
      <c r="G30" s="93"/>
      <c r="H30" s="93"/>
      <c r="I30" s="93"/>
      <c r="J30" s="93" t="s">
        <v>110</v>
      </c>
      <c r="K30" s="93"/>
      <c r="L30" s="94"/>
      <c r="M30" s="93">
        <f>ROUND(SUM(M28:M29),2)</f>
        <v>0</v>
      </c>
      <c r="N30" s="93">
        <f>ROUND(SUM(N28:N29),2)</f>
        <v>0</v>
      </c>
      <c r="O30" s="93">
        <f>ROUND(SUM(O28:O29),2)</f>
        <v>0</v>
      </c>
      <c r="P30" s="95">
        <f>ROUND(SUM(M30:O30),2)</f>
        <v>0</v>
      </c>
    </row>
    <row r="31" spans="1:16" s="179" customFormat="1" ht="18" customHeight="1">
      <c r="A31" s="96"/>
      <c r="B31" s="97"/>
      <c r="C31" s="98" t="s">
        <v>111</v>
      </c>
      <c r="D31" s="99" t="s">
        <v>112</v>
      </c>
      <c r="E31" s="100"/>
      <c r="F31" s="101"/>
      <c r="G31" s="102"/>
      <c r="H31" s="102"/>
      <c r="I31" s="102"/>
      <c r="J31" s="102"/>
      <c r="K31" s="102"/>
      <c r="L31" s="102"/>
      <c r="M31" s="101"/>
      <c r="N31" s="103"/>
      <c r="O31" s="103"/>
      <c r="P31" s="104">
        <f>L28</f>
        <v>0</v>
      </c>
    </row>
    <row r="32" spans="1:16" s="179" customFormat="1" ht="12.75" customHeight="1">
      <c r="A32" s="180"/>
      <c r="B32" s="181"/>
      <c r="C32" s="182"/>
      <c r="D32" s="183"/>
      <c r="E32" s="183"/>
      <c r="F32" s="183"/>
      <c r="G32" s="183"/>
      <c r="H32" s="183"/>
      <c r="I32" s="183"/>
      <c r="J32" s="183"/>
      <c r="K32" s="183"/>
      <c r="L32" s="183"/>
      <c r="M32" s="181"/>
      <c r="N32" s="181"/>
      <c r="O32" s="181"/>
      <c r="P32" s="184"/>
    </row>
    <row r="33" spans="1:16" s="179" customFormat="1" ht="19.5" customHeight="1">
      <c r="A33" s="110"/>
      <c r="B33" s="111"/>
      <c r="C33" s="112"/>
      <c r="D33" s="113"/>
      <c r="E33" s="113"/>
      <c r="F33" s="113"/>
      <c r="G33" s="113"/>
      <c r="H33" s="113"/>
      <c r="I33" s="113"/>
      <c r="J33" s="113"/>
      <c r="K33" s="113"/>
      <c r="L33" s="113"/>
      <c r="M33" s="111"/>
      <c r="N33" s="111"/>
      <c r="O33" s="111"/>
      <c r="P33" s="114"/>
    </row>
    <row r="34" spans="1:16" s="179" customFormat="1" ht="16.5" customHeight="1">
      <c r="A34" s="115" t="s">
        <v>234</v>
      </c>
      <c r="B34" s="115"/>
      <c r="C34" s="115"/>
      <c r="D34" s="115"/>
      <c r="E34" s="115"/>
      <c r="F34" s="115"/>
      <c r="G34" s="115"/>
      <c r="H34" s="115"/>
      <c r="I34" s="116"/>
      <c r="J34" s="117" t="s">
        <v>277</v>
      </c>
      <c r="K34" s="117"/>
      <c r="L34" s="117"/>
      <c r="M34" s="117"/>
      <c r="N34" s="117"/>
      <c r="O34" s="117"/>
      <c r="P34" s="117"/>
    </row>
    <row r="35" spans="1:16" s="179" customFormat="1" ht="19.5" customHeight="1">
      <c r="A35" s="115"/>
      <c r="B35" s="118"/>
      <c r="C35" s="118"/>
      <c r="D35" s="118"/>
      <c r="E35" s="118"/>
      <c r="F35" s="118"/>
      <c r="G35" s="118"/>
      <c r="H35" s="118"/>
      <c r="I35" s="116"/>
      <c r="J35" s="118"/>
      <c r="K35" s="118"/>
      <c r="L35" s="118"/>
      <c r="M35" s="118"/>
      <c r="N35" s="118"/>
      <c r="O35" s="118"/>
      <c r="P35" s="117"/>
    </row>
    <row r="36" spans="1:16" ht="12.75">
      <c r="A36" s="185"/>
      <c r="B36" s="186"/>
      <c r="C36" s="186"/>
      <c r="D36" s="186"/>
      <c r="E36" s="186"/>
      <c r="F36" s="186"/>
      <c r="G36" s="186"/>
      <c r="H36" s="187"/>
      <c r="I36" s="187"/>
      <c r="J36" s="186"/>
      <c r="K36" s="186"/>
      <c r="L36" s="186"/>
      <c r="M36" s="187"/>
      <c r="N36" s="187"/>
      <c r="O36" s="186"/>
      <c r="P36" s="188"/>
    </row>
  </sheetData>
  <sheetProtection selectLockedCells="1" selectUnlockedCells="1"/>
  <mergeCells count="21">
    <mergeCell ref="A1:P1"/>
    <mergeCell ref="A2:P2"/>
    <mergeCell ref="A3:P3"/>
    <mergeCell ref="A5:P5"/>
    <mergeCell ref="A6:P6"/>
    <mergeCell ref="A7:P7"/>
    <mergeCell ref="A8:P8"/>
    <mergeCell ref="A9:P9"/>
    <mergeCell ref="A10:L10"/>
    <mergeCell ref="M10:N10"/>
    <mergeCell ref="I11:P11"/>
    <mergeCell ref="A12:A13"/>
    <mergeCell ref="B12:B13"/>
    <mergeCell ref="C12:C13"/>
    <mergeCell ref="D12:D13"/>
    <mergeCell ref="E12:E13"/>
    <mergeCell ref="F12:K12"/>
    <mergeCell ref="L12:P12"/>
    <mergeCell ref="A34:H34"/>
    <mergeCell ref="J34:P34"/>
    <mergeCell ref="J35:L35"/>
  </mergeCells>
  <printOptions/>
  <pageMargins left="0.19652777777777777" right="0.19652777777777777" top="0.7083333333333334" bottom="0.43333333333333335" header="0.5118055555555555" footer="0.27569444444444446"/>
  <pageSetup horizontalDpi="300" verticalDpi="300" orientation="landscape" paperSize="9" scale="95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AX35"/>
  <sheetViews>
    <sheetView workbookViewId="0" topLeftCell="A14">
      <selection activeCell="A24" sqref="A24"/>
    </sheetView>
  </sheetViews>
  <sheetFormatPr defaultColWidth="9.140625" defaultRowHeight="12.75"/>
  <cols>
    <col min="1" max="1" width="4.421875" style="202" customWidth="1"/>
    <col min="2" max="2" width="6.00390625" style="202" customWidth="1"/>
    <col min="3" max="3" width="37.7109375" style="202" customWidth="1"/>
    <col min="4" max="5" width="9.28125" style="202" customWidth="1"/>
    <col min="6" max="6" width="9.421875" style="202" customWidth="1"/>
    <col min="7" max="7" width="9.57421875" style="202" customWidth="1"/>
    <col min="8" max="8" width="7.28125" style="202" customWidth="1"/>
    <col min="9" max="9" width="9.140625" style="203" customWidth="1"/>
    <col min="10" max="16384" width="9.140625" style="202" customWidth="1"/>
  </cols>
  <sheetData>
    <row r="1" spans="1:8" ht="21.75" customHeight="1">
      <c r="A1" s="204" t="s">
        <v>289</v>
      </c>
      <c r="B1" s="204"/>
      <c r="C1" s="204"/>
      <c r="D1" s="204"/>
      <c r="E1" s="204"/>
      <c r="F1" s="204"/>
      <c r="G1" s="204"/>
      <c r="H1" s="204"/>
    </row>
    <row r="2" ht="38.25" customHeight="1"/>
    <row r="3" spans="1:8" ht="27.75" customHeight="1">
      <c r="A3" s="205" t="s">
        <v>290</v>
      </c>
      <c r="B3" s="205"/>
      <c r="C3" s="205"/>
      <c r="D3" s="205"/>
      <c r="E3" s="205"/>
      <c r="F3" s="205"/>
      <c r="G3" s="205"/>
      <c r="H3" s="205"/>
    </row>
    <row r="4" spans="1:8" ht="15.75" customHeight="1">
      <c r="A4" s="206" t="s">
        <v>291</v>
      </c>
      <c r="B4" s="206"/>
      <c r="C4" s="206"/>
      <c r="D4" s="206"/>
      <c r="E4" s="206"/>
      <c r="F4" s="206"/>
      <c r="G4" s="206"/>
      <c r="H4" s="206"/>
    </row>
    <row r="5" ht="23.25" customHeight="1"/>
    <row r="6" spans="1:50" s="209" customFormat="1" ht="21" customHeight="1">
      <c r="A6" s="207" t="s">
        <v>292</v>
      </c>
      <c r="B6" s="207"/>
      <c r="C6" s="207"/>
      <c r="D6" s="207"/>
      <c r="E6" s="207"/>
      <c r="F6" s="207"/>
      <c r="G6" s="207"/>
      <c r="H6" s="207"/>
      <c r="I6" s="208"/>
      <c r="J6" s="208"/>
      <c r="K6" s="208"/>
      <c r="L6" s="208"/>
      <c r="M6" s="208"/>
      <c r="N6" s="208"/>
      <c r="O6" s="208"/>
      <c r="P6" s="208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</row>
    <row r="7" spans="1:16" s="211" customFormat="1" ht="25.5" customHeight="1">
      <c r="A7" s="207" t="s">
        <v>293</v>
      </c>
      <c r="B7" s="207"/>
      <c r="C7" s="207"/>
      <c r="D7" s="207"/>
      <c r="E7" s="207"/>
      <c r="F7" s="207"/>
      <c r="G7" s="207"/>
      <c r="H7" s="207"/>
      <c r="I7" s="210"/>
      <c r="J7" s="210"/>
      <c r="K7" s="210"/>
      <c r="L7" s="210"/>
      <c r="M7" s="210"/>
      <c r="N7" s="210"/>
      <c r="O7" s="210"/>
      <c r="P7" s="210"/>
    </row>
    <row r="8" spans="1:18" s="159" customFormat="1" ht="25.5" customHeight="1">
      <c r="A8" s="212" t="s">
        <v>294</v>
      </c>
      <c r="B8" s="212"/>
      <c r="C8" s="212"/>
      <c r="D8" s="212"/>
      <c r="E8" s="212"/>
      <c r="F8" s="212"/>
      <c r="G8" s="212"/>
      <c r="H8" s="212"/>
      <c r="I8" s="210"/>
      <c r="J8" s="210"/>
      <c r="K8" s="210"/>
      <c r="L8" s="210"/>
      <c r="M8" s="210"/>
      <c r="N8" s="210"/>
      <c r="O8" s="210"/>
      <c r="P8" s="210"/>
      <c r="Q8" s="210"/>
      <c r="R8" s="210"/>
    </row>
    <row r="9" s="213" customFormat="1" ht="6" customHeight="1">
      <c r="I9" s="214"/>
    </row>
    <row r="10" spans="1:9" s="218" customFormat="1" ht="15.75" customHeight="1">
      <c r="A10" s="215" t="s">
        <v>295</v>
      </c>
      <c r="B10" s="215"/>
      <c r="C10" s="215"/>
      <c r="D10" s="216">
        <f>D26</f>
        <v>0</v>
      </c>
      <c r="E10" s="217"/>
      <c r="F10" s="217"/>
      <c r="G10" s="217"/>
      <c r="H10" s="217"/>
      <c r="I10" s="17"/>
    </row>
    <row r="11" spans="1:9" s="218" customFormat="1" ht="18.75" customHeight="1">
      <c r="A11" s="215" t="s">
        <v>296</v>
      </c>
      <c r="B11" s="215"/>
      <c r="C11" s="215"/>
      <c r="D11" s="219">
        <f>H22</f>
        <v>0</v>
      </c>
      <c r="E11" s="217"/>
      <c r="F11" s="217"/>
      <c r="G11" s="217"/>
      <c r="H11" s="217"/>
      <c r="I11" s="17"/>
    </row>
    <row r="12" spans="1:8" ht="6" customHeight="1">
      <c r="A12" s="220"/>
      <c r="B12" s="220"/>
      <c r="C12" s="220"/>
      <c r="D12" s="220"/>
      <c r="E12" s="220"/>
      <c r="F12" s="220"/>
      <c r="G12" s="220"/>
      <c r="H12" s="220"/>
    </row>
    <row r="13" spans="1:9" s="218" customFormat="1" ht="18.75" customHeight="1">
      <c r="A13" s="221" t="s">
        <v>12</v>
      </c>
      <c r="B13" s="222" t="s">
        <v>297</v>
      </c>
      <c r="C13" s="222" t="s">
        <v>298</v>
      </c>
      <c r="D13" s="222" t="s">
        <v>299</v>
      </c>
      <c r="E13" s="223" t="s">
        <v>300</v>
      </c>
      <c r="F13" s="223"/>
      <c r="G13" s="223"/>
      <c r="H13" s="224" t="s">
        <v>301</v>
      </c>
      <c r="I13" s="17"/>
    </row>
    <row r="14" spans="1:11" s="218" customFormat="1" ht="34.5" customHeight="1">
      <c r="A14" s="221"/>
      <c r="B14" s="222"/>
      <c r="C14" s="222"/>
      <c r="D14" s="222"/>
      <c r="E14" s="225" t="s">
        <v>302</v>
      </c>
      <c r="F14" s="225" t="s">
        <v>303</v>
      </c>
      <c r="G14" s="225" t="s">
        <v>304</v>
      </c>
      <c r="H14" s="224"/>
      <c r="I14" s="17"/>
      <c r="K14" s="218" t="s">
        <v>110</v>
      </c>
    </row>
    <row r="15" spans="1:9" s="230" customFormat="1" ht="19.5" customHeight="1">
      <c r="A15" s="226">
        <v>1</v>
      </c>
      <c r="B15" s="227">
        <v>2</v>
      </c>
      <c r="C15" s="227">
        <v>3</v>
      </c>
      <c r="D15" s="227">
        <v>4</v>
      </c>
      <c r="E15" s="227">
        <v>5</v>
      </c>
      <c r="F15" s="227">
        <v>6</v>
      </c>
      <c r="G15" s="227">
        <v>7</v>
      </c>
      <c r="H15" s="228">
        <v>8</v>
      </c>
      <c r="I15" s="229"/>
    </row>
    <row r="16" spans="1:8" s="229" customFormat="1" ht="18.75" customHeight="1">
      <c r="A16" s="231">
        <v>1</v>
      </c>
      <c r="B16" s="232">
        <v>1</v>
      </c>
      <c r="C16" s="233" t="s">
        <v>1</v>
      </c>
      <c r="D16" s="234">
        <f aca="true" t="shared" si="0" ref="D16:D21">SUM(E16:G16)</f>
        <v>0</v>
      </c>
      <c r="E16" s="235">
        <f>1!M54</f>
        <v>0</v>
      </c>
      <c r="F16" s="235">
        <f>1!N54</f>
        <v>0</v>
      </c>
      <c r="G16" s="235">
        <f>1!O54</f>
        <v>0</v>
      </c>
      <c r="H16" s="236">
        <f>1!P55</f>
        <v>0</v>
      </c>
    </row>
    <row r="17" spans="1:8" s="229" customFormat="1" ht="33" customHeight="1">
      <c r="A17" s="237">
        <v>2</v>
      </c>
      <c r="B17" s="238">
        <v>2</v>
      </c>
      <c r="C17" s="233" t="s">
        <v>305</v>
      </c>
      <c r="D17" s="234">
        <f t="shared" si="0"/>
        <v>0</v>
      </c>
      <c r="E17" s="235">
        <f>2!M72</f>
        <v>0</v>
      </c>
      <c r="F17" s="235">
        <f>2!N72</f>
        <v>0</v>
      </c>
      <c r="G17" s="235">
        <f>2!O72</f>
        <v>0</v>
      </c>
      <c r="H17" s="236">
        <f>2!P73</f>
        <v>0</v>
      </c>
    </row>
    <row r="18" spans="1:8" s="229" customFormat="1" ht="31.5" customHeight="1">
      <c r="A18" s="237">
        <v>3</v>
      </c>
      <c r="B18" s="238">
        <v>3</v>
      </c>
      <c r="C18" s="153" t="s">
        <v>306</v>
      </c>
      <c r="D18" s="196">
        <f>SUM(E18:G18)</f>
        <v>0</v>
      </c>
      <c r="E18" s="55">
        <f>3!M66</f>
        <v>0</v>
      </c>
      <c r="F18" s="55">
        <f>3!N66</f>
        <v>0</v>
      </c>
      <c r="G18" s="55">
        <f>3!O66</f>
        <v>0</v>
      </c>
      <c r="H18" s="239">
        <f>3!P67</f>
        <v>0</v>
      </c>
    </row>
    <row r="19" spans="1:8" s="229" customFormat="1" ht="18.75" customHeight="1">
      <c r="A19" s="237">
        <v>4</v>
      </c>
      <c r="B19" s="238">
        <v>4</v>
      </c>
      <c r="C19" s="233" t="s">
        <v>236</v>
      </c>
      <c r="D19" s="234">
        <f t="shared" si="0"/>
        <v>0</v>
      </c>
      <c r="E19" s="235">
        <f>4!M64</f>
        <v>0</v>
      </c>
      <c r="F19" s="235">
        <f>4!N64</f>
        <v>0</v>
      </c>
      <c r="G19" s="235">
        <f>4!O64</f>
        <v>0</v>
      </c>
      <c r="H19" s="236">
        <f>4!P65</f>
        <v>0</v>
      </c>
    </row>
    <row r="20" spans="1:8" s="229" customFormat="1" ht="31.5" customHeight="1">
      <c r="A20" s="237">
        <v>5</v>
      </c>
      <c r="B20" s="238">
        <v>5</v>
      </c>
      <c r="C20" s="153" t="s">
        <v>307</v>
      </c>
      <c r="D20" s="196">
        <f t="shared" si="0"/>
        <v>0</v>
      </c>
      <c r="E20" s="55">
        <f>5!M90</f>
        <v>0</v>
      </c>
      <c r="F20" s="55">
        <f>5!N90</f>
        <v>0</v>
      </c>
      <c r="G20" s="55">
        <f>5!O90</f>
        <v>0</v>
      </c>
      <c r="H20" s="239">
        <f>5!P91</f>
        <v>0</v>
      </c>
    </row>
    <row r="21" spans="1:8" s="229" customFormat="1" ht="19.5" customHeight="1">
      <c r="A21" s="240">
        <v>6</v>
      </c>
      <c r="B21" s="241">
        <v>6</v>
      </c>
      <c r="C21" s="242" t="s">
        <v>279</v>
      </c>
      <c r="D21" s="243">
        <f t="shared" si="0"/>
        <v>0</v>
      </c>
      <c r="E21" s="244">
        <f>6!M30</f>
        <v>0</v>
      </c>
      <c r="F21" s="244">
        <f>6!N30</f>
        <v>0</v>
      </c>
      <c r="G21" s="244">
        <f>6!O30</f>
        <v>0</v>
      </c>
      <c r="H21" s="245">
        <f>6!P31</f>
        <v>0</v>
      </c>
    </row>
    <row r="22" spans="1:9" s="1" customFormat="1" ht="18" customHeight="1">
      <c r="A22" s="246" t="s">
        <v>106</v>
      </c>
      <c r="B22" s="246"/>
      <c r="C22" s="246"/>
      <c r="D22" s="247">
        <f>SUM(D16:D21)</f>
        <v>0</v>
      </c>
      <c r="E22" s="247">
        <f>SUM(E16:E21)</f>
        <v>0</v>
      </c>
      <c r="F22" s="247">
        <f>SUM(F16:F21)</f>
        <v>0</v>
      </c>
      <c r="G22" s="247">
        <f>SUM(G16:G21)</f>
        <v>0</v>
      </c>
      <c r="H22" s="248">
        <f>SUM(H16:H21)</f>
        <v>0</v>
      </c>
      <c r="I22" s="249"/>
    </row>
    <row r="23" spans="1:9" s="254" customFormat="1" ht="18" customHeight="1">
      <c r="A23" s="250" t="s">
        <v>308</v>
      </c>
      <c r="B23" s="250"/>
      <c r="C23" s="250"/>
      <c r="D23" s="251">
        <f>ROUND(D22*0,2)</f>
        <v>0</v>
      </c>
      <c r="E23" s="252"/>
      <c r="F23" s="252"/>
      <c r="G23" s="252"/>
      <c r="H23" s="252"/>
      <c r="I23" s="253"/>
    </row>
    <row r="24" spans="1:9" s="254" customFormat="1" ht="18" customHeight="1">
      <c r="A24" s="255" t="s">
        <v>309</v>
      </c>
      <c r="B24" s="255"/>
      <c r="C24" s="255"/>
      <c r="D24" s="256">
        <f>ROUND(D22*0,2)</f>
        <v>0</v>
      </c>
      <c r="E24" s="257"/>
      <c r="F24" s="257"/>
      <c r="G24" s="257"/>
      <c r="H24" s="257"/>
      <c r="I24" s="253"/>
    </row>
    <row r="25" spans="1:9" s="254" customFormat="1" ht="18" customHeight="1">
      <c r="A25" s="258" t="s">
        <v>310</v>
      </c>
      <c r="B25" s="258"/>
      <c r="C25" s="258"/>
      <c r="D25" s="259">
        <f>ROUND(E22*0.2409,2)</f>
        <v>0</v>
      </c>
      <c r="E25" s="257"/>
      <c r="F25" s="257"/>
      <c r="G25" s="257"/>
      <c r="H25" s="257"/>
      <c r="I25" s="253"/>
    </row>
    <row r="26" spans="1:9" s="254" customFormat="1" ht="18" customHeight="1">
      <c r="A26" s="260" t="s">
        <v>106</v>
      </c>
      <c r="B26" s="260"/>
      <c r="C26" s="260"/>
      <c r="D26" s="261">
        <f>ROUND(SUM(D22:D25),2)</f>
        <v>0</v>
      </c>
      <c r="E26" s="262"/>
      <c r="F26" s="262"/>
      <c r="G26" s="257"/>
      <c r="H26" s="257"/>
      <c r="I26" s="253"/>
    </row>
    <row r="27" spans="1:9" s="218" customFormat="1" ht="13.5" customHeight="1">
      <c r="A27" s="263"/>
      <c r="B27" s="263"/>
      <c r="C27" s="264"/>
      <c r="D27" s="264"/>
      <c r="E27" s="263"/>
      <c r="F27" s="263"/>
      <c r="G27" s="263"/>
      <c r="H27" s="263"/>
      <c r="I27" s="17"/>
    </row>
    <row r="28" spans="1:9" s="218" customFormat="1" ht="13.5" customHeight="1">
      <c r="A28" s="263"/>
      <c r="B28" s="263"/>
      <c r="C28" s="264"/>
      <c r="D28" s="264"/>
      <c r="E28" s="263"/>
      <c r="F28" s="263"/>
      <c r="G28" s="263"/>
      <c r="H28" s="263"/>
      <c r="I28" s="17"/>
    </row>
    <row r="29" spans="1:9" s="267" customFormat="1" ht="18" customHeight="1">
      <c r="A29" s="265"/>
      <c r="B29" s="265"/>
      <c r="C29" s="265"/>
      <c r="D29" s="265"/>
      <c r="E29" s="265"/>
      <c r="F29" s="265"/>
      <c r="G29" s="265"/>
      <c r="H29" s="265"/>
      <c r="I29" s="266"/>
    </row>
    <row r="30" spans="1:9" s="267" customFormat="1" ht="11.25" customHeight="1">
      <c r="A30" s="265"/>
      <c r="B30" s="265"/>
      <c r="C30" s="265"/>
      <c r="D30" s="268"/>
      <c r="E30" s="269"/>
      <c r="F30" s="269"/>
      <c r="G30" s="269"/>
      <c r="H30" s="269"/>
      <c r="I30" s="266"/>
    </row>
    <row r="31" spans="1:9" s="267" customFormat="1" ht="11.25" customHeight="1">
      <c r="A31" s="265"/>
      <c r="B31" s="265"/>
      <c r="C31" s="265"/>
      <c r="D31" s="268"/>
      <c r="E31" s="269"/>
      <c r="F31" s="269"/>
      <c r="G31" s="269"/>
      <c r="H31" s="269"/>
      <c r="I31" s="266"/>
    </row>
    <row r="32" spans="1:9" s="267" customFormat="1" ht="18" customHeight="1">
      <c r="A32" s="265"/>
      <c r="B32" s="265"/>
      <c r="C32" s="265"/>
      <c r="D32" s="265"/>
      <c r="E32" s="265"/>
      <c r="F32" s="265"/>
      <c r="G32" s="265"/>
      <c r="H32" s="265"/>
      <c r="I32" s="266"/>
    </row>
    <row r="33" spans="1:9" s="267" customFormat="1" ht="15.75" customHeight="1">
      <c r="A33" s="265"/>
      <c r="B33" s="265"/>
      <c r="C33" s="265"/>
      <c r="D33" s="265"/>
      <c r="E33" s="265"/>
      <c r="F33" s="265"/>
      <c r="G33" s="265"/>
      <c r="H33" s="265"/>
      <c r="I33" s="266"/>
    </row>
    <row r="34" spans="1:9" s="267" customFormat="1" ht="15" customHeight="1">
      <c r="A34" s="270"/>
      <c r="B34" s="270"/>
      <c r="C34" s="270"/>
      <c r="D34" s="270"/>
      <c r="E34" s="270"/>
      <c r="F34" s="270"/>
      <c r="G34" s="270"/>
      <c r="H34" s="270"/>
      <c r="I34" s="266"/>
    </row>
    <row r="35" s="218" customFormat="1" ht="12.75">
      <c r="I35" s="17"/>
    </row>
  </sheetData>
  <sheetProtection selectLockedCells="1" selectUnlockedCells="1"/>
  <mergeCells count="25">
    <mergeCell ref="A1:H1"/>
    <mergeCell ref="A3:H3"/>
    <mergeCell ref="A4:H4"/>
    <mergeCell ref="A6:H6"/>
    <mergeCell ref="A7:H7"/>
    <mergeCell ref="A8:H8"/>
    <mergeCell ref="A10:C10"/>
    <mergeCell ref="A11:C11"/>
    <mergeCell ref="A13:A14"/>
    <mergeCell ref="B13:B14"/>
    <mergeCell ref="C13:C14"/>
    <mergeCell ref="D13:D14"/>
    <mergeCell ref="E13:G13"/>
    <mergeCell ref="H13:H14"/>
    <mergeCell ref="A22:C22"/>
    <mergeCell ref="A23:C23"/>
    <mergeCell ref="A24:C24"/>
    <mergeCell ref="A25:C25"/>
    <mergeCell ref="A26:C26"/>
    <mergeCell ref="E26:F26"/>
    <mergeCell ref="A29:H29"/>
    <mergeCell ref="A30:C30"/>
    <mergeCell ref="A32:H32"/>
    <mergeCell ref="A33:C33"/>
    <mergeCell ref="A34:H34"/>
  </mergeCells>
  <printOptions/>
  <pageMargins left="0.6694444444444444" right="0.3541666666666667" top="0.7875" bottom="0.5909722222222222" header="0.5118055555555555" footer="0.31527777777777777"/>
  <pageSetup horizontalDpi="300" verticalDpi="300" orientation="portrait" paperSize="9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R29"/>
  <sheetViews>
    <sheetView workbookViewId="0" topLeftCell="A10">
      <selection activeCell="A13" sqref="A13"/>
    </sheetView>
  </sheetViews>
  <sheetFormatPr defaultColWidth="9.140625" defaultRowHeight="12.75"/>
  <cols>
    <col min="1" max="1" width="7.7109375" style="1" customWidth="1"/>
    <col min="2" max="2" width="64.7109375" style="1" customWidth="1"/>
    <col min="3" max="3" width="17.57421875" style="1" customWidth="1"/>
    <col min="4" max="4" width="11.421875" style="1" customWidth="1"/>
    <col min="5" max="5" width="10.57421875" style="1" customWidth="1"/>
    <col min="6" max="6" width="9.57421875" style="1" customWidth="1"/>
    <col min="7" max="16384" width="9.140625" style="1" customWidth="1"/>
  </cols>
  <sheetData>
    <row r="1" spans="1:3" ht="15.75" customHeight="1">
      <c r="A1" s="271" t="s">
        <v>311</v>
      </c>
      <c r="B1" s="271"/>
      <c r="C1" s="271"/>
    </row>
    <row r="2" spans="1:3" ht="22.5" customHeight="1">
      <c r="A2" s="272" t="s">
        <v>312</v>
      </c>
      <c r="B2" s="272"/>
      <c r="C2" s="272"/>
    </row>
    <row r="3" spans="1:3" ht="12.75" customHeight="1">
      <c r="A3" s="273" t="s">
        <v>313</v>
      </c>
      <c r="B3" s="273"/>
      <c r="C3" s="273"/>
    </row>
    <row r="4" spans="1:3" s="254" customFormat="1" ht="20.25" customHeight="1">
      <c r="A4" s="274" t="s">
        <v>314</v>
      </c>
      <c r="B4" s="274"/>
      <c r="C4" s="274"/>
    </row>
    <row r="5" spans="1:3" ht="18.75" customHeight="1">
      <c r="A5" s="271" t="s">
        <v>315</v>
      </c>
      <c r="B5" s="271"/>
      <c r="C5" s="271"/>
    </row>
    <row r="6" ht="18" customHeight="1"/>
    <row r="7" ht="18" customHeight="1"/>
    <row r="8" ht="18" customHeight="1"/>
    <row r="9" spans="1:3" ht="20.25" customHeight="1">
      <c r="A9" s="204" t="s">
        <v>316</v>
      </c>
      <c r="B9" s="204"/>
      <c r="C9" s="204"/>
    </row>
    <row r="10" spans="1:5" ht="22.5" customHeight="1">
      <c r="A10" s="2"/>
      <c r="B10" s="2"/>
      <c r="C10" s="2"/>
      <c r="E10" s="2"/>
    </row>
    <row r="11" spans="1:16" s="211" customFormat="1" ht="34.5" customHeight="1">
      <c r="A11" s="207" t="s">
        <v>317</v>
      </c>
      <c r="B11" s="207"/>
      <c r="C11" s="207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</row>
    <row r="12" spans="1:16" s="211" customFormat="1" ht="21.75" customHeight="1">
      <c r="A12" s="275" t="s">
        <v>318</v>
      </c>
      <c r="B12" s="275"/>
      <c r="C12" s="275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</row>
    <row r="13" spans="1:18" s="159" customFormat="1" ht="21.75" customHeight="1">
      <c r="A13" s="275" t="s">
        <v>319</v>
      </c>
      <c r="B13" s="275"/>
      <c r="C13" s="275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</row>
    <row r="14" spans="1:5" s="218" customFormat="1" ht="15.75" customHeight="1">
      <c r="A14" s="276"/>
      <c r="B14" s="276"/>
      <c r="C14" s="276"/>
      <c r="D14" s="277"/>
      <c r="E14" s="277"/>
    </row>
    <row r="15" spans="1:3" s="218" customFormat="1" ht="42.75" customHeight="1">
      <c r="A15" s="278" t="s">
        <v>320</v>
      </c>
      <c r="B15" s="279" t="s">
        <v>321</v>
      </c>
      <c r="C15" s="280" t="s">
        <v>322</v>
      </c>
    </row>
    <row r="16" spans="1:3" s="218" customFormat="1" ht="12.75">
      <c r="A16" s="281">
        <v>1</v>
      </c>
      <c r="B16" s="282">
        <v>2</v>
      </c>
      <c r="C16" s="283">
        <v>3</v>
      </c>
    </row>
    <row r="17" spans="1:3" s="218" customFormat="1" ht="12.75">
      <c r="A17" s="284"/>
      <c r="B17" s="285"/>
      <c r="C17" s="286"/>
    </row>
    <row r="18" spans="1:5" s="267" customFormat="1" ht="21.75" customHeight="1">
      <c r="A18" s="287">
        <v>1</v>
      </c>
      <c r="B18" s="288" t="s">
        <v>323</v>
      </c>
      <c r="C18" s="289">
        <f>'Kopsavilkums '!D26</f>
        <v>0</v>
      </c>
      <c r="E18" s="290"/>
    </row>
    <row r="19" spans="1:4" s="267" customFormat="1" ht="18" customHeight="1">
      <c r="A19" s="291"/>
      <c r="B19" s="292" t="s">
        <v>324</v>
      </c>
      <c r="C19" s="293">
        <f>SUM(C18:C18)</f>
        <v>0</v>
      </c>
      <c r="D19" s="294"/>
    </row>
    <row r="20" spans="1:4" s="266" customFormat="1" ht="23.25" customHeight="1">
      <c r="A20" s="295"/>
      <c r="B20" s="296"/>
      <c r="C20" s="297"/>
      <c r="D20" s="294"/>
    </row>
    <row r="21" spans="1:3" s="300" customFormat="1" ht="23.25" customHeight="1">
      <c r="A21" s="298" t="s">
        <v>325</v>
      </c>
      <c r="B21" s="298"/>
      <c r="C21" s="299">
        <f>C19*0.21</f>
        <v>0</v>
      </c>
    </row>
    <row r="22" spans="1:3" s="218" customFormat="1" ht="13.5" customHeight="1">
      <c r="A22" s="10"/>
      <c r="B22" s="301"/>
      <c r="C22" s="301"/>
    </row>
    <row r="23" spans="1:3" s="218" customFormat="1" ht="24" customHeight="1">
      <c r="A23" s="263"/>
      <c r="B23" s="264"/>
      <c r="C23" s="264"/>
    </row>
    <row r="24" spans="1:8" s="267" customFormat="1" ht="22.5" customHeight="1">
      <c r="A24" s="302"/>
      <c r="B24" s="302"/>
      <c r="C24" s="302"/>
      <c r="D24" s="303"/>
      <c r="E24" s="303"/>
      <c r="F24" s="303"/>
      <c r="G24" s="303"/>
      <c r="H24" s="303"/>
    </row>
    <row r="25" spans="1:8" s="267" customFormat="1" ht="17.25" customHeight="1">
      <c r="A25" s="304"/>
      <c r="B25" s="304"/>
      <c r="C25" s="264"/>
      <c r="D25" s="264"/>
      <c r="E25" s="264"/>
      <c r="F25" s="264"/>
      <c r="G25" s="264"/>
      <c r="H25" s="264"/>
    </row>
    <row r="26" spans="1:8" s="267" customFormat="1" ht="12.75" customHeight="1">
      <c r="A26" s="302"/>
      <c r="B26" s="302"/>
      <c r="C26" s="302"/>
      <c r="D26" s="303"/>
      <c r="E26" s="305"/>
      <c r="F26" s="305"/>
      <c r="G26" s="305"/>
      <c r="H26" s="305"/>
    </row>
    <row r="27" spans="1:8" s="267" customFormat="1" ht="18" customHeight="1">
      <c r="A27" s="302"/>
      <c r="B27" s="302"/>
      <c r="C27" s="303"/>
      <c r="D27" s="303"/>
      <c r="E27" s="303"/>
      <c r="F27" s="303"/>
      <c r="G27" s="303"/>
      <c r="H27" s="303"/>
    </row>
    <row r="28" spans="1:8" s="267" customFormat="1" ht="18" customHeight="1">
      <c r="A28" s="302"/>
      <c r="B28" s="302"/>
      <c r="C28" s="302"/>
      <c r="D28" s="302"/>
      <c r="E28" s="302"/>
      <c r="F28" s="302"/>
      <c r="G28" s="302"/>
      <c r="H28" s="302"/>
    </row>
    <row r="29" spans="1:8" s="267" customFormat="1" ht="17.25" customHeight="1">
      <c r="A29" s="304"/>
      <c r="B29" s="304"/>
      <c r="C29" s="264"/>
      <c r="D29" s="264"/>
      <c r="E29" s="264"/>
      <c r="F29" s="264"/>
      <c r="G29" s="264"/>
      <c r="H29" s="264"/>
    </row>
    <row r="30" s="218" customFormat="1" ht="12.75"/>
    <row r="31" s="218" customFormat="1" ht="12.75"/>
    <row r="32" s="218" customFormat="1" ht="12.75"/>
    <row r="33" s="218" customFormat="1" ht="12.75"/>
    <row r="34" s="218" customFormat="1" ht="12.75"/>
  </sheetData>
  <sheetProtection selectLockedCells="1" selectUnlockedCells="1"/>
  <mergeCells count="17">
    <mergeCell ref="A1:C1"/>
    <mergeCell ref="A2:C2"/>
    <mergeCell ref="A3:C3"/>
    <mergeCell ref="A4:C4"/>
    <mergeCell ref="A5:C5"/>
    <mergeCell ref="A9:C9"/>
    <mergeCell ref="A11:C11"/>
    <mergeCell ref="A12:C12"/>
    <mergeCell ref="A13:C13"/>
    <mergeCell ref="A14:C14"/>
    <mergeCell ref="A21:B21"/>
    <mergeCell ref="A24:C24"/>
    <mergeCell ref="A25:B25"/>
    <mergeCell ref="A26:C26"/>
    <mergeCell ref="A27:B27"/>
    <mergeCell ref="A28:C28"/>
    <mergeCell ref="A29:B29"/>
  </mergeCells>
  <printOptions/>
  <pageMargins left="0.7479166666666667" right="0.35416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</sheetPr>
  <dimension ref="A1:G49"/>
  <sheetViews>
    <sheetView workbookViewId="0" topLeftCell="A13">
      <selection activeCell="A12" sqref="A12"/>
    </sheetView>
  </sheetViews>
  <sheetFormatPr defaultColWidth="9.140625" defaultRowHeight="12.75"/>
  <cols>
    <col min="1" max="1" width="5.7109375" style="1" customWidth="1"/>
    <col min="2" max="2" width="69.57421875" style="1" customWidth="1"/>
    <col min="3" max="3" width="16.7109375" style="1" customWidth="1"/>
    <col min="4" max="4" width="9.421875" style="1" customWidth="1"/>
    <col min="5" max="5" width="23.00390625" style="306" customWidth="1"/>
    <col min="6" max="6" width="23.7109375" style="306" customWidth="1"/>
    <col min="7" max="7" width="13.28125" style="306" customWidth="1"/>
    <col min="8" max="16384" width="9.140625" style="1" customWidth="1"/>
  </cols>
  <sheetData>
    <row r="1" spans="1:3" ht="15.75" customHeight="1">
      <c r="A1" s="271" t="s">
        <v>311</v>
      </c>
      <c r="B1" s="271"/>
      <c r="C1" s="271"/>
    </row>
    <row r="2" spans="1:3" ht="15.75" customHeight="1">
      <c r="A2" s="272" t="s">
        <v>312</v>
      </c>
      <c r="B2" s="272"/>
      <c r="C2" s="272"/>
    </row>
    <row r="3" spans="1:3" ht="12.75" customHeight="1">
      <c r="A3" s="273" t="s">
        <v>313</v>
      </c>
      <c r="B3" s="273"/>
      <c r="C3" s="273"/>
    </row>
    <row r="4" spans="1:7" s="254" customFormat="1" ht="17.25" customHeight="1">
      <c r="A4" s="274" t="s">
        <v>314</v>
      </c>
      <c r="B4" s="274"/>
      <c r="C4" s="274"/>
      <c r="E4" s="307"/>
      <c r="F4" s="307"/>
      <c r="G4" s="307"/>
    </row>
    <row r="5" spans="1:3" ht="17.25" customHeight="1">
      <c r="A5" s="271" t="s">
        <v>315</v>
      </c>
      <c r="B5" s="271"/>
      <c r="C5" s="271"/>
    </row>
    <row r="6" ht="18" customHeight="1"/>
    <row r="7" ht="18" customHeight="1"/>
    <row r="8" spans="1:3" ht="20.25" customHeight="1">
      <c r="A8" s="204" t="s">
        <v>326</v>
      </c>
      <c r="B8" s="204"/>
      <c r="C8" s="204"/>
    </row>
    <row r="9" ht="17.25" customHeight="1"/>
    <row r="10" spans="1:7" s="123" customFormat="1" ht="21.75" customHeight="1">
      <c r="A10" s="207" t="s">
        <v>327</v>
      </c>
      <c r="B10" s="207"/>
      <c r="C10" s="207"/>
      <c r="E10" s="308"/>
      <c r="F10" s="308"/>
      <c r="G10" s="308"/>
    </row>
    <row r="11" spans="1:7" s="123" customFormat="1" ht="21.75" customHeight="1">
      <c r="A11" s="275" t="s">
        <v>318</v>
      </c>
      <c r="B11" s="275"/>
      <c r="C11" s="275"/>
      <c r="E11" s="308"/>
      <c r="F11" s="308"/>
      <c r="G11" s="308"/>
    </row>
    <row r="12" spans="1:7" s="159" customFormat="1" ht="21.75" customHeight="1">
      <c r="A12" s="275" t="s">
        <v>319</v>
      </c>
      <c r="B12" s="275"/>
      <c r="C12" s="275"/>
      <c r="E12" s="309"/>
      <c r="F12" s="309"/>
      <c r="G12" s="309"/>
    </row>
    <row r="13" spans="1:7" s="218" customFormat="1" ht="15.75" customHeight="1">
      <c r="A13" s="276"/>
      <c r="B13" s="276"/>
      <c r="C13" s="276"/>
      <c r="E13" s="310"/>
      <c r="F13" s="310"/>
      <c r="G13" s="310"/>
    </row>
    <row r="14" spans="1:7" s="218" customFormat="1" ht="38.25" customHeight="1">
      <c r="A14" s="311" t="s">
        <v>320</v>
      </c>
      <c r="B14" s="312" t="s">
        <v>321</v>
      </c>
      <c r="C14" s="313" t="s">
        <v>322</v>
      </c>
      <c r="E14" s="310"/>
      <c r="F14" s="310"/>
      <c r="G14" s="310"/>
    </row>
    <row r="15" spans="1:7" s="218" customFormat="1" ht="19.5" customHeight="1">
      <c r="A15" s="314">
        <v>1</v>
      </c>
      <c r="B15" s="315">
        <v>2</v>
      </c>
      <c r="C15" s="316">
        <v>3</v>
      </c>
      <c r="E15" s="310"/>
      <c r="F15" s="310"/>
      <c r="G15" s="310"/>
    </row>
    <row r="16" spans="1:7" s="267" customFormat="1" ht="26.25" customHeight="1">
      <c r="A16" s="317">
        <v>1</v>
      </c>
      <c r="B16" s="288" t="s">
        <v>323</v>
      </c>
      <c r="C16" s="318">
        <f>Koptame!C19</f>
        <v>0</v>
      </c>
      <c r="E16" s="319"/>
      <c r="F16" s="319"/>
      <c r="G16" s="319"/>
    </row>
    <row r="17" spans="1:7" s="230" customFormat="1" ht="19.5" customHeight="1">
      <c r="A17" s="320"/>
      <c r="B17" s="321" t="s">
        <v>106</v>
      </c>
      <c r="C17" s="322">
        <f>SUM(C16:C16)</f>
        <v>0</v>
      </c>
      <c r="E17" s="323"/>
      <c r="F17" s="323"/>
      <c r="G17" s="323"/>
    </row>
    <row r="18" spans="1:7" s="229" customFormat="1" ht="19.5" customHeight="1">
      <c r="A18" s="324"/>
      <c r="B18" s="325"/>
      <c r="C18" s="326"/>
      <c r="E18" s="323"/>
      <c r="F18" s="323"/>
      <c r="G18" s="323"/>
    </row>
    <row r="19" spans="1:7" s="229" customFormat="1" ht="19.5" customHeight="1">
      <c r="A19" s="327" t="s">
        <v>328</v>
      </c>
      <c r="B19" s="327"/>
      <c r="C19" s="328">
        <f>C20-C17</f>
        <v>0</v>
      </c>
      <c r="E19" s="300"/>
      <c r="F19" s="300"/>
      <c r="G19" s="323"/>
    </row>
    <row r="20" spans="1:7" s="229" customFormat="1" ht="19.5" customHeight="1">
      <c r="A20" s="329"/>
      <c r="B20" s="330" t="s">
        <v>106</v>
      </c>
      <c r="C20" s="331">
        <f>ROUND(C17*1.05,2)</f>
        <v>0</v>
      </c>
      <c r="E20" s="323"/>
      <c r="F20" s="323"/>
      <c r="G20" s="323"/>
    </row>
    <row r="21" spans="1:7" s="229" customFormat="1" ht="19.5" customHeight="1">
      <c r="A21" s="332" t="s">
        <v>329</v>
      </c>
      <c r="B21" s="332"/>
      <c r="C21" s="333">
        <f>C22-C20</f>
        <v>0</v>
      </c>
      <c r="E21" s="323"/>
      <c r="F21" s="323"/>
      <c r="G21" s="323"/>
    </row>
    <row r="22" spans="1:7" s="229" customFormat="1" ht="19.5" customHeight="1">
      <c r="A22" s="334" t="s">
        <v>330</v>
      </c>
      <c r="B22" s="334"/>
      <c r="C22" s="335">
        <f>ROUND(C20*1.21,2)</f>
        <v>0</v>
      </c>
      <c r="E22" s="323"/>
      <c r="F22" s="323"/>
      <c r="G22" s="323"/>
    </row>
    <row r="23" spans="1:7" s="229" customFormat="1" ht="19.5" customHeight="1">
      <c r="A23" s="332" t="s">
        <v>331</v>
      </c>
      <c r="B23" s="332"/>
      <c r="C23" s="336"/>
      <c r="E23" s="323"/>
      <c r="F23" s="323"/>
      <c r="G23" s="323"/>
    </row>
    <row r="24" spans="1:7" s="229" customFormat="1" ht="19.5" customHeight="1">
      <c r="A24" s="337"/>
      <c r="B24" s="338" t="s">
        <v>332</v>
      </c>
      <c r="C24" s="333">
        <f>ROUND(C22*0.015,2)</f>
        <v>0</v>
      </c>
      <c r="E24" s="323"/>
      <c r="F24" s="323"/>
      <c r="G24" s="323"/>
    </row>
    <row r="25" spans="1:7" s="229" customFormat="1" ht="19.5" customHeight="1">
      <c r="A25" s="337"/>
      <c r="B25" s="338" t="s">
        <v>333</v>
      </c>
      <c r="C25" s="333">
        <f>C24</f>
        <v>0</v>
      </c>
      <c r="E25" s="323"/>
      <c r="F25" s="323"/>
      <c r="G25" s="339"/>
    </row>
    <row r="26" spans="1:7" s="229" customFormat="1" ht="19.5" customHeight="1">
      <c r="A26" s="337"/>
      <c r="B26" s="338" t="s">
        <v>334</v>
      </c>
      <c r="C26" s="333">
        <v>0</v>
      </c>
      <c r="E26" s="323"/>
      <c r="F26" s="323"/>
      <c r="G26" s="323"/>
    </row>
    <row r="27" spans="1:7" s="229" customFormat="1" ht="19.5" customHeight="1">
      <c r="A27" s="340"/>
      <c r="B27" s="341" t="s">
        <v>335</v>
      </c>
      <c r="C27" s="342">
        <v>0</v>
      </c>
      <c r="E27" s="323"/>
      <c r="F27" s="323"/>
      <c r="G27" s="323"/>
    </row>
    <row r="28" spans="1:7" s="230" customFormat="1" ht="20.25" customHeight="1">
      <c r="A28" s="343" t="s">
        <v>336</v>
      </c>
      <c r="B28" s="343"/>
      <c r="C28" s="344">
        <f>SUM(C22:C27)</f>
        <v>0</v>
      </c>
      <c r="D28" s="345"/>
      <c r="E28" s="339"/>
      <c r="F28" s="346"/>
      <c r="G28" s="339"/>
    </row>
    <row r="29" spans="1:7" s="218" customFormat="1" ht="15.75" customHeight="1">
      <c r="A29" s="263"/>
      <c r="B29" s="264"/>
      <c r="C29" s="264"/>
      <c r="D29" s="347"/>
      <c r="E29" s="310"/>
      <c r="F29" s="348"/>
      <c r="G29" s="310"/>
    </row>
    <row r="30" spans="1:7" s="218" customFormat="1" ht="15.75" customHeight="1">
      <c r="A30" s="263"/>
      <c r="B30" s="264"/>
      <c r="C30" s="264"/>
      <c r="E30" s="310"/>
      <c r="F30" s="310"/>
      <c r="G30" s="310"/>
    </row>
    <row r="31" spans="1:7" s="266" customFormat="1" ht="22.5" customHeight="1">
      <c r="A31" s="349"/>
      <c r="B31" s="349"/>
      <c r="C31" s="349"/>
      <c r="E31" s="319"/>
      <c r="F31" s="319"/>
      <c r="G31" s="319"/>
    </row>
    <row r="32" spans="1:7" s="266" customFormat="1" ht="17.25" customHeight="1">
      <c r="A32" s="350"/>
      <c r="B32" s="350"/>
      <c r="C32" s="301"/>
      <c r="E32" s="319"/>
      <c r="F32" s="319"/>
      <c r="G32" s="319"/>
    </row>
    <row r="33" spans="1:7" s="266" customFormat="1" ht="12.75" customHeight="1">
      <c r="A33" s="349"/>
      <c r="B33" s="349"/>
      <c r="C33" s="349"/>
      <c r="E33" s="319"/>
      <c r="F33" s="319"/>
      <c r="G33" s="319"/>
    </row>
    <row r="34" spans="1:7" s="266" customFormat="1" ht="18" customHeight="1">
      <c r="A34" s="349"/>
      <c r="B34" s="349"/>
      <c r="C34" s="351"/>
      <c r="E34" s="319"/>
      <c r="F34" s="352"/>
      <c r="G34" s="319"/>
    </row>
    <row r="35" spans="1:7" s="266" customFormat="1" ht="18" customHeight="1">
      <c r="A35" s="349"/>
      <c r="B35" s="349"/>
      <c r="C35" s="349"/>
      <c r="E35" s="319"/>
      <c r="F35" s="319"/>
      <c r="G35" s="319"/>
    </row>
    <row r="36" spans="1:7" s="266" customFormat="1" ht="17.25" customHeight="1">
      <c r="A36" s="350"/>
      <c r="B36" s="350"/>
      <c r="C36" s="301"/>
      <c r="E36" s="319"/>
      <c r="F36" s="319"/>
      <c r="G36" s="319"/>
    </row>
    <row r="37" spans="5:7" s="218" customFormat="1" ht="12.75">
      <c r="E37" s="310"/>
      <c r="F37" s="310"/>
      <c r="G37" s="310"/>
    </row>
    <row r="38" spans="5:7" s="218" customFormat="1" ht="12.75">
      <c r="E38" s="310"/>
      <c r="F38" s="310"/>
      <c r="G38" s="310"/>
    </row>
    <row r="39" spans="5:7" s="218" customFormat="1" ht="12.75">
      <c r="E39" s="310"/>
      <c r="F39" s="310"/>
      <c r="G39" s="310"/>
    </row>
    <row r="40" spans="3:7" s="218" customFormat="1" ht="12.75">
      <c r="C40" s="347"/>
      <c r="E40" s="310"/>
      <c r="F40" s="310"/>
      <c r="G40" s="310"/>
    </row>
    <row r="41" spans="5:7" s="218" customFormat="1" ht="12.75">
      <c r="E41" s="310"/>
      <c r="F41" s="310"/>
      <c r="G41" s="310"/>
    </row>
    <row r="42" spans="5:7" s="218" customFormat="1" ht="12.75">
      <c r="E42" s="310"/>
      <c r="F42" s="310"/>
      <c r="G42" s="310"/>
    </row>
    <row r="43" spans="5:7" s="218" customFormat="1" ht="12.75">
      <c r="E43" s="310"/>
      <c r="F43" s="310"/>
      <c r="G43" s="310"/>
    </row>
    <row r="44" spans="5:7" s="218" customFormat="1" ht="12.75">
      <c r="E44" s="310"/>
      <c r="F44" s="310"/>
      <c r="G44" s="310"/>
    </row>
    <row r="45" spans="5:7" s="218" customFormat="1" ht="12.75">
      <c r="E45" s="310"/>
      <c r="F45" s="310"/>
      <c r="G45" s="310"/>
    </row>
    <row r="46" spans="5:7" s="218" customFormat="1" ht="12.75">
      <c r="E46" s="310"/>
      <c r="F46" s="310"/>
      <c r="G46" s="310"/>
    </row>
    <row r="47" spans="5:7" s="218" customFormat="1" ht="12.75">
      <c r="E47" s="310"/>
      <c r="F47" s="310"/>
      <c r="G47" s="310"/>
    </row>
    <row r="48" spans="5:7" s="218" customFormat="1" ht="12.75">
      <c r="E48" s="310"/>
      <c r="F48" s="310"/>
      <c r="G48" s="310"/>
    </row>
    <row r="49" spans="5:7" s="218" customFormat="1" ht="12.75">
      <c r="E49" s="310"/>
      <c r="F49" s="310"/>
      <c r="G49" s="310"/>
    </row>
  </sheetData>
  <sheetProtection selectLockedCells="1" selectUnlockedCells="1"/>
  <mergeCells count="22">
    <mergeCell ref="A1:C1"/>
    <mergeCell ref="A2:C2"/>
    <mergeCell ref="A3:C3"/>
    <mergeCell ref="A4:C4"/>
    <mergeCell ref="A5:C5"/>
    <mergeCell ref="A8:C8"/>
    <mergeCell ref="A10:C10"/>
    <mergeCell ref="A11:C11"/>
    <mergeCell ref="A12:C12"/>
    <mergeCell ref="A13:C13"/>
    <mergeCell ref="A19:B19"/>
    <mergeCell ref="E19:F19"/>
    <mergeCell ref="A21:B21"/>
    <mergeCell ref="A22:B22"/>
    <mergeCell ref="A23:B23"/>
    <mergeCell ref="A28:B28"/>
    <mergeCell ref="A31:C31"/>
    <mergeCell ref="A32:B32"/>
    <mergeCell ref="A33:C33"/>
    <mergeCell ref="A34:B34"/>
    <mergeCell ref="A35:C35"/>
    <mergeCell ref="A36:B36"/>
  </mergeCells>
  <printOptions/>
  <pageMargins left="0.7479166666666667" right="0.35416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2013-06-05T13:09:46Z</cp:lastPrinted>
  <dcterms:created xsi:type="dcterms:W3CDTF">2006-10-26T12:25:26Z</dcterms:created>
  <dcterms:modified xsi:type="dcterms:W3CDTF">2013-07-01T12:49:46Z</dcterms:modified>
  <cp:category/>
  <cp:version/>
  <cp:contentType/>
  <cp:contentStatus/>
  <cp:revision>2</cp:revision>
</cp:coreProperties>
</file>