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 tabRatio="928"/>
  </bookViews>
  <sheets>
    <sheet name="1" sheetId="76" r:id="rId1"/>
    <sheet name="2 apkure" sheetId="19" r:id="rId2"/>
    <sheet name="U1" sheetId="77" r:id="rId3"/>
    <sheet name="S3" sheetId="78" r:id="rId4"/>
    <sheet name="K1" sheetId="79" r:id="rId5"/>
    <sheet name="ierice " sheetId="73" r:id="rId6"/>
    <sheet name="kopsavilkuma aprēķins" sheetId="80" r:id="rId7"/>
  </sheets>
  <definedNames>
    <definedName name="_xlnm.Print_Area" localSheetId="0">'1'!$A$1:$G$112</definedName>
    <definedName name="_xlnm.Print_Area" localSheetId="1">'2 apkure'!$A$1:$G$72</definedName>
    <definedName name="_xlnm.Print_Area" localSheetId="4">'K1'!$A$1:$G$45</definedName>
    <definedName name="_xlnm.Print_Area" localSheetId="3">'S3'!$A$1:$G$42</definedName>
    <definedName name="_xlnm.Print_Area" localSheetId="2">'U1'!$A$1:$G$43</definedName>
  </definedNames>
  <calcPr calcId="145621"/>
</workbook>
</file>

<file path=xl/calcChain.xml><?xml version="1.0" encoding="utf-8"?>
<calcChain xmlns="http://schemas.openxmlformats.org/spreadsheetml/2006/main">
  <c r="G69" i="76" l="1"/>
  <c r="G71" i="76"/>
  <c r="G75" i="76"/>
  <c r="G76" i="76"/>
  <c r="G78" i="76"/>
  <c r="G79" i="76"/>
  <c r="G80" i="76"/>
  <c r="G84" i="76"/>
  <c r="G58" i="76"/>
  <c r="G60" i="76"/>
  <c r="G61" i="76"/>
  <c r="G63" i="76"/>
  <c r="G21" i="76"/>
  <c r="G25" i="76"/>
  <c r="G28" i="76"/>
  <c r="G29" i="76"/>
  <c r="G30" i="76"/>
  <c r="G31" i="76"/>
  <c r="G32" i="76"/>
  <c r="G33" i="76"/>
  <c r="G34" i="76"/>
  <c r="G36" i="76"/>
  <c r="G37" i="76"/>
  <c r="G38" i="76"/>
  <c r="G39" i="76"/>
  <c r="G40" i="76"/>
  <c r="G41" i="76"/>
  <c r="G42" i="76"/>
  <c r="G44" i="76"/>
  <c r="G45" i="76"/>
  <c r="G47" i="76"/>
  <c r="G49" i="76"/>
  <c r="G51" i="76"/>
  <c r="G52" i="76"/>
  <c r="G53" i="76"/>
</calcChain>
</file>

<file path=xl/sharedStrings.xml><?xml version="1.0" encoding="utf-8"?>
<sst xmlns="http://schemas.openxmlformats.org/spreadsheetml/2006/main" count="523" uniqueCount="226">
  <si>
    <t>(paraksts un tā atšifrējums, datums)</t>
  </si>
  <si>
    <t xml:space="preserve">Kopā  </t>
  </si>
  <si>
    <t>(darba veids vai konstruktīvā nosaukums)</t>
  </si>
  <si>
    <t>Būves nosaukums:</t>
  </si>
  <si>
    <t>Objekta nosaukums:</t>
  </si>
  <si>
    <t>Būves adrese:</t>
  </si>
  <si>
    <t>Kods</t>
  </si>
  <si>
    <t>Darba nosaukums</t>
  </si>
  <si>
    <t>kpl</t>
  </si>
  <si>
    <t>Nr.p.k.</t>
  </si>
  <si>
    <t>  </t>
  </si>
  <si>
    <t>m2</t>
  </si>
  <si>
    <t>m</t>
  </si>
  <si>
    <t>gab</t>
  </si>
  <si>
    <t>kg</t>
  </si>
  <si>
    <t>Cauruļvadu siltumizolācija</t>
  </si>
  <si>
    <r>
      <t>Pasūtījuma Nr.:</t>
    </r>
    <r>
      <rPr>
        <sz val="10"/>
        <rFont val="Arial"/>
        <family val="2"/>
        <charset val="186"/>
      </rPr>
      <t/>
    </r>
  </si>
  <si>
    <t>Pievienošana pie esošiem tīkliem</t>
  </si>
  <si>
    <t>vieta</t>
  </si>
  <si>
    <t>Trapu uzstādīšana d-50</t>
  </si>
  <si>
    <t>Sanitāri tehniskās ierīces</t>
  </si>
  <si>
    <t>Ierīces demontāža</t>
  </si>
  <si>
    <t>Keramikas klozeta pods ar vertikālo izlaidi</t>
  </si>
  <si>
    <t>Daudzums</t>
  </si>
  <si>
    <t>Sienas, starpsienas</t>
  </si>
  <si>
    <t>Starpsienas demontāžā</t>
  </si>
  <si>
    <t>m3</t>
  </si>
  <si>
    <t>Ailu kalšana mūra sienās</t>
  </si>
  <si>
    <t>Ailu aimūrēšana esoša mūrī</t>
  </si>
  <si>
    <t>Sienu apmetuma remonts</t>
  </si>
  <si>
    <t xml:space="preserve"> apmetuma java </t>
  </si>
  <si>
    <t>mūrēšana java</t>
  </si>
  <si>
    <t>Starpsienas no reģipša montāža b=125mm</t>
  </si>
  <si>
    <t>m/karkas</t>
  </si>
  <si>
    <t>dībelis</t>
  </si>
  <si>
    <t>reģips GKBI</t>
  </si>
  <si>
    <t>skrūves</t>
  </si>
  <si>
    <t>šuvju lenta</t>
  </si>
  <si>
    <t>špaktele "Uniflot"</t>
  </si>
  <si>
    <t>s/izolācija b=100mm</t>
  </si>
  <si>
    <t>9</t>
  </si>
  <si>
    <t>Sienu (apmetuma, betona un reģipša) virsmu sagatavošana krāsošanai, iesk.ailsānu</t>
  </si>
  <si>
    <t>špaktele "Vetonit"</t>
  </si>
  <si>
    <t>smilšpapīrs</t>
  </si>
  <si>
    <t>Sienu (apmetuma, betona  un reģipša) virsmu krāsošana ar ū/e krāsu</t>
  </si>
  <si>
    <t>ū/e krāsa</t>
  </si>
  <si>
    <t>l</t>
  </si>
  <si>
    <t>Sienu virsmu zem flīzēm gruntēšana</t>
  </si>
  <si>
    <t>Tifgrunts</t>
  </si>
  <si>
    <t>Sienu virsmu apdare ar flīzēm</t>
  </si>
  <si>
    <t xml:space="preserve"> keramikas flīzes</t>
  </si>
  <si>
    <t>līme 'Atlas Plus'</t>
  </si>
  <si>
    <t>šuvju aizpildītājs</t>
  </si>
  <si>
    <t>Kopā:</t>
  </si>
  <si>
    <t>Griesti</t>
  </si>
  <si>
    <t>Griestu virsmu sagatavošana krāsošanai</t>
  </si>
  <si>
    <t>Griestu virsmu krāsošana ar ū/e krāsu</t>
  </si>
  <si>
    <t>Grīdas</t>
  </si>
  <si>
    <t>Grīdu hidroizolācija</t>
  </si>
  <si>
    <t>Grīdu virsmu apdare ar flīzēm</t>
  </si>
  <si>
    <t>Ailas</t>
  </si>
  <si>
    <t>Durvju bloku demontāža</t>
  </si>
  <si>
    <t>Durvju bloku montāža (MDF)</t>
  </si>
  <si>
    <t>Durvju bloku montāža (lamin.)</t>
  </si>
  <si>
    <t>Dažādi darbi</t>
  </si>
  <si>
    <t>11</t>
  </si>
  <si>
    <t xml:space="preserve">Sastādīja : </t>
  </si>
  <si>
    <t xml:space="preserve">Sertifikāta Nr. </t>
  </si>
  <si>
    <t>reģips GKB</t>
  </si>
  <si>
    <t xml:space="preserve">Griestu apmetuma remonts </t>
  </si>
  <si>
    <t>apmetuma java "Rotband"</t>
  </si>
  <si>
    <t>Grīdu segumu noņemšana ar pamatni</t>
  </si>
  <si>
    <t>Grunts pamatnes blietēšana ar šķembām</t>
  </si>
  <si>
    <t>šķembas b=40mm</t>
  </si>
  <si>
    <t xml:space="preserve">Grīdlīstu izveidošana </t>
  </si>
  <si>
    <t>Linoleja ieklāšāna</t>
  </si>
  <si>
    <t xml:space="preserve">līme </t>
  </si>
  <si>
    <t>aukla</t>
  </si>
  <si>
    <t>Vispārceltniecības darbi. 1. stāvs (101-112 telpas)</t>
  </si>
  <si>
    <t>Būvgružu izvākšana no telpām un aizvešana</t>
  </si>
  <si>
    <t>21</t>
  </si>
  <si>
    <t>Apkure</t>
  </si>
  <si>
    <t xml:space="preserve"> caurules d-25mm</t>
  </si>
  <si>
    <t xml:space="preserve"> caurules d-20mm</t>
  </si>
  <si>
    <t xml:space="preserve"> caurules d-15mm</t>
  </si>
  <si>
    <t>Tērauda caurule</t>
  </si>
  <si>
    <t xml:space="preserve"> caurules d-32mm</t>
  </si>
  <si>
    <t xml:space="preserve"> caurules d-40mm</t>
  </si>
  <si>
    <t>- izolācija 25x13</t>
  </si>
  <si>
    <t>- izolācija 20x13</t>
  </si>
  <si>
    <t>- izolācija 15x13</t>
  </si>
  <si>
    <t>- izolācija 32x13</t>
  </si>
  <si>
    <t>- izolācija 40x13</t>
  </si>
  <si>
    <t>termostatgalva</t>
  </si>
  <si>
    <t xml:space="preserve"> ventilis d-40mm</t>
  </si>
  <si>
    <t xml:space="preserve">Noslēgarmatūras uzstādīšāna </t>
  </si>
  <si>
    <t>Tērauda cauruļu krāsošana</t>
  </si>
  <si>
    <t>Sistēmas regulēšana un pārbaude</t>
  </si>
  <si>
    <t>Keramikas roku mazgātne ar stiprinājuma,jaucējkrānu un sifonu</t>
  </si>
  <si>
    <t>Dušās kabines k-tā ar jaucējkrānu, sifonu un stiprinājumiem</t>
  </si>
  <si>
    <t>Cauruļu, fasondaļas un palīgmateriāli</t>
  </si>
  <si>
    <t>Radiatori "VOGEL &amp; NOT" (pieslēgums no sāniem ar radiatoru stiprinājumiem, atgaisotāju) Tips 11K</t>
  </si>
  <si>
    <t>Radiatori "VOGEL &amp; NOT" (pieslēgums no sāniem ar radiatoru stiprinājumiem, atgaisotāju) Tips 22K</t>
  </si>
  <si>
    <t>radiators 520x500</t>
  </si>
  <si>
    <t>radiators 720x300</t>
  </si>
  <si>
    <t>radiators 920x300</t>
  </si>
  <si>
    <t>radiators 1000x300</t>
  </si>
  <si>
    <t>radiators 1200x300</t>
  </si>
  <si>
    <t>radiators 600x500</t>
  </si>
  <si>
    <t>radiators 720x500</t>
  </si>
  <si>
    <t>radiators 800x500</t>
  </si>
  <si>
    <t>radiators 920x500</t>
  </si>
  <si>
    <t>radiators 1000x500</t>
  </si>
  <si>
    <t>radiators 1200x500</t>
  </si>
  <si>
    <t>radiators 1400x500</t>
  </si>
  <si>
    <t>Radiatori "VOGEL &amp; NOT" (pieslēgums no sāniem ar radiatoru stiprinājumiem, atgaisotāju) Tips 33K</t>
  </si>
  <si>
    <t>ventilis HERZ TS-E Dn15</t>
  </si>
  <si>
    <t>radiatora atgaitas pievienošanas krāns Dn15mm</t>
  </si>
  <si>
    <t>atgaisotājs Dn15</t>
  </si>
  <si>
    <t>droseļplāksne</t>
  </si>
  <si>
    <t>Esošo apkures sistēmu demontēt</t>
  </si>
  <si>
    <t>Metāla ailu pārsedžu montāžā</t>
  </si>
  <si>
    <t>t</t>
  </si>
  <si>
    <t>m/konstrukcijas</t>
  </si>
  <si>
    <t xml:space="preserve"> cementa java J-7.5</t>
  </si>
  <si>
    <t>Betona pamatkārtas izveidošana b=80mm biezumā</t>
  </si>
  <si>
    <t>betons B-7.5</t>
  </si>
  <si>
    <t>Cieto siltumizolācijas plātņu ieklāšana uz betona pamatojuma b=100mm EPS 150 EXSTRA</t>
  </si>
  <si>
    <t>betons B-20</t>
  </si>
  <si>
    <t>stiegrojums 200/200/3/3</t>
  </si>
  <si>
    <t>Monolīta betona grīdas b=40mm biezumā  izveidošana ar stiegrošanu</t>
  </si>
  <si>
    <t>linolejs 43. kl</t>
  </si>
  <si>
    <t>linolejs 34. kl</t>
  </si>
  <si>
    <t>22</t>
  </si>
  <si>
    <t>Tērauda izlietne ar stiprinājuma,jaucējkrānu un sifonu</t>
  </si>
  <si>
    <t>Mērvienība</t>
  </si>
  <si>
    <t>Pārbaudīja:</t>
  </si>
  <si>
    <t>Tērauda cinkota caurule</t>
  </si>
  <si>
    <t>Apvalkcaurule Dn32</t>
  </si>
  <si>
    <t>Lodveida krāns Dn15</t>
  </si>
  <si>
    <t xml:space="preserve"> izolācija 15x4</t>
  </si>
  <si>
    <t>Savienojošā uzmava Dn15</t>
  </si>
  <si>
    <t>Stiprinājumi</t>
  </si>
  <si>
    <t>Esošo ūdensvada sistēmu demontēt</t>
  </si>
  <si>
    <t>Vārsti demontet</t>
  </si>
  <si>
    <t>Ūdensvads Ū1</t>
  </si>
  <si>
    <t>Ūdensvada PE HD  caurule</t>
  </si>
  <si>
    <t>Pretugunsgreka aploce Dn15</t>
  </si>
  <si>
    <t xml:space="preserve"> izolācija 15x30</t>
  </si>
  <si>
    <t>Savienojošā uzmava  PE/ter Dn15</t>
  </si>
  <si>
    <t>Ūdensvads S3</t>
  </si>
  <si>
    <t>Kanalizācijas caurules SN8</t>
  </si>
  <si>
    <t xml:space="preserve"> caurules Dn110</t>
  </si>
  <si>
    <t xml:space="preserve"> caurules Dn50</t>
  </si>
  <si>
    <t>Revizija Dn110</t>
  </si>
  <si>
    <t>Revizija Dn50</t>
  </si>
  <si>
    <t>Noslēgtapa Dn50</t>
  </si>
  <si>
    <t>Fasondaļas</t>
  </si>
  <si>
    <t>trejgabals Dn100/100 45*</t>
  </si>
  <si>
    <t>trejgabals Dn100/50 45*</t>
  </si>
  <si>
    <t>līkums Dn110 135*</t>
  </si>
  <si>
    <t>līkums Dn50 135*</t>
  </si>
  <si>
    <t>Savienojošā uzmava  PE/ķeta Dn100</t>
  </si>
  <si>
    <t>Savienojošā uzmava  PE/ķeta Dn50</t>
  </si>
  <si>
    <t>Ugunsdrošības manžeta De110</t>
  </si>
  <si>
    <t>Sadzīves kanalizācija K1</t>
  </si>
  <si>
    <t>Darbu apjomu saraksts Nr.1-1</t>
  </si>
  <si>
    <t xml:space="preserve">  "Jauniešu māja"  vienkāršota rekonstrukcija Daugavas iela 2, c.Krauja, Naujenes pag., Daugavpils novads</t>
  </si>
  <si>
    <t xml:space="preserve"> "Jauniešu māja"  vienkāršota rekonstrukcija Daugavas iela 2, c.Krauja, Naujenes pag., Daugavpils novads</t>
  </si>
  <si>
    <t>Daugavas iela 2, c.Krauja, Naujenes pag., Daugavpils novads</t>
  </si>
  <si>
    <t>Darbu apjomu saraksts Nr.1-6</t>
  </si>
  <si>
    <t>"Jauniešu māja"  vienkāršota rekonstrukcija Daugavas iela 2, c.Krauja, Naujenes pag., Daugavpils novads</t>
  </si>
  <si>
    <t xml:space="preserve"> Daugavas iela 2, c.Krauja, Naujenes pag., Daugavpils novads</t>
  </si>
  <si>
    <t>Darbu apjomu saraksts Nr.1-2</t>
  </si>
  <si>
    <t>Darbu apjomu saraksts Nr.1-3</t>
  </si>
  <si>
    <t>Darbu apjomu saraksts Nr.1-4</t>
  </si>
  <si>
    <t>Darbu apjomu saraksts Nr.1-5</t>
  </si>
  <si>
    <t>Kopsavilkuma aprēķini par darbu vai konstruktīvo elementu veidiem</t>
  </si>
  <si>
    <t>Pasūtītājs: Daugavpils novada dome, reģ.nr.90009117568, Rīgas ielā 2, Daugavpils</t>
  </si>
  <si>
    <t xml:space="preserve">Līguma datums , Nr. :
</t>
  </si>
  <si>
    <t xml:space="preserve">Līguma izpildes adrese:   Skolas iela 1, Naujene, Naujenes pagasts, Daugavpils novads </t>
  </si>
  <si>
    <t xml:space="preserve">                                       Par kopējo summu, Ls</t>
  </si>
  <si>
    <t xml:space="preserve">                         Kopējā darbietilpība, c/h </t>
  </si>
  <si>
    <t>Tāme sastādīta:</t>
  </si>
  <si>
    <t>Kods, tāmes Nr.</t>
  </si>
  <si>
    <t>Darba veids vai konstruktīvā elementa nosaukums</t>
  </si>
  <si>
    <t>Tāmes izmaksas (LVL)</t>
  </si>
  <si>
    <t>Tajā skaitā</t>
  </si>
  <si>
    <t>Darbietilpība (c/h)</t>
  </si>
  <si>
    <t>Darba alga (LVL)</t>
  </si>
  <si>
    <t>materiāli (LVL)</t>
  </si>
  <si>
    <t>mehānismi (LVL)</t>
  </si>
  <si>
    <t>1</t>
  </si>
  <si>
    <t>1-1</t>
  </si>
  <si>
    <t>2</t>
  </si>
  <si>
    <t>1-2</t>
  </si>
  <si>
    <t>3</t>
  </si>
  <si>
    <t>1-3</t>
  </si>
  <si>
    <t>4</t>
  </si>
  <si>
    <t>1-4</t>
  </si>
  <si>
    <t>5</t>
  </si>
  <si>
    <t>1-5</t>
  </si>
  <si>
    <t>6</t>
  </si>
  <si>
    <t>1-6</t>
  </si>
  <si>
    <t>7</t>
  </si>
  <si>
    <t>1-7</t>
  </si>
  <si>
    <t>Virsizdevumi (___%):</t>
  </si>
  <si>
    <t>Peļņa ( ____%):</t>
  </si>
  <si>
    <t>Darba devēja sociālais nodoklis (____%):</t>
  </si>
  <si>
    <t>PVN (21%)</t>
  </si>
  <si>
    <t>PAVISAM KOPĀ:</t>
  </si>
  <si>
    <t>Sastādīja</t>
  </si>
  <si>
    <t>(paraksts un tā atšifrējums, datums, sertifikata numurs)</t>
  </si>
  <si>
    <t>(Pretendenta paraksttiesīgas personas amata nosaukums, vards, uzvards, paraksts, datums)</t>
  </si>
  <si>
    <t>iepirkuma identifikācijas Nr.: DND 2012/27</t>
  </si>
  <si>
    <t>Pamatojums: būvniecības ieceres dokumentācija</t>
  </si>
  <si>
    <t>Līguma nosaukums: "Jauniešu māja"  vienkāršota rekonstrukcija Daugavas iela 2, c.Krauja, Naujenes pag., Daugavpils novads</t>
  </si>
  <si>
    <t xml:space="preserve"> Aukstais ūdensvads Ū1</t>
  </si>
  <si>
    <t>Karstais ūdensvads S3</t>
  </si>
  <si>
    <t>Sanitāri tehniskas ierīces</t>
  </si>
  <si>
    <t>Elektroapgāde</t>
  </si>
  <si>
    <t>Projekta Nr. 12-03-LL24-L413102-000004</t>
  </si>
  <si>
    <t xml:space="preserve"> </t>
  </si>
  <si>
    <t>APKURE, ventilācija</t>
  </si>
  <si>
    <t xml:space="preserve">Ventilācijas sistēmas dabīgas remonts,  kanalu tīrīšana, restu nomaiņa </t>
  </si>
  <si>
    <t>Ugunsdrosības sistēmas (esošās) demontāža un montāža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</si>
</sst>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Arial"/>
      <family val="2"/>
      <charset val="186"/>
    </font>
    <font>
      <sz val="10"/>
      <name val="Helv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u/>
      <sz val="14"/>
      <name val="Times New Roman"/>
      <family val="1"/>
      <charset val="186"/>
    </font>
    <font>
      <sz val="8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sz val="9"/>
      <name val="Times New Roman"/>
      <family val="1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b/>
      <sz val="10"/>
      <name val="Arial"/>
      <family val="2"/>
    </font>
    <font>
      <vertAlign val="superscript"/>
      <sz val="10"/>
      <name val="Times New Roman"/>
      <family val="1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1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0" fontId="9" fillId="0" borderId="1" xfId="1" applyNumberFormat="1" applyFont="1" applyBorder="1" applyAlignment="1">
      <alignment horizontal="center"/>
    </xf>
    <xf numFmtId="2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0" fontId="9" fillId="0" borderId="0" xfId="1" applyFont="1"/>
    <xf numFmtId="0" fontId="3" fillId="0" borderId="0" xfId="0" applyFont="1" applyAlignment="1">
      <alignment horizontal="center" vertical="center"/>
    </xf>
    <xf numFmtId="0" fontId="4" fillId="0" borderId="0" xfId="1" applyFont="1" applyBorder="1"/>
    <xf numFmtId="0" fontId="3" fillId="0" borderId="1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/>
    <xf numFmtId="2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2" fontId="10" fillId="0" borderId="9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2" fontId="5" fillId="0" borderId="9" xfId="1" applyNumberFormat="1" applyFont="1" applyFill="1" applyBorder="1" applyAlignment="1">
      <alignment vertical="center"/>
    </xf>
    <xf numFmtId="0" fontId="4" fillId="0" borderId="12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/>
    </xf>
    <xf numFmtId="2" fontId="4" fillId="0" borderId="10" xfId="1" applyNumberFormat="1" applyFont="1" applyBorder="1" applyAlignment="1">
      <alignment horizontal="right"/>
    </xf>
    <xf numFmtId="2" fontId="4" fillId="0" borderId="18" xfId="1" applyNumberFormat="1" applyFont="1" applyBorder="1" applyAlignment="1">
      <alignment horizontal="right"/>
    </xf>
    <xf numFmtId="2" fontId="4" fillId="0" borderId="2" xfId="1" applyNumberFormat="1" applyFont="1" applyBorder="1" applyAlignment="1">
      <alignment horizontal="right"/>
    </xf>
    <xf numFmtId="0" fontId="11" fillId="0" borderId="0" xfId="0" applyFont="1" applyBorder="1"/>
    <xf numFmtId="0" fontId="15" fillId="0" borderId="0" xfId="1" applyFont="1" applyFill="1" applyBorder="1"/>
    <xf numFmtId="0" fontId="15" fillId="0" borderId="0" xfId="1" applyFont="1" applyFill="1"/>
    <xf numFmtId="0" fontId="16" fillId="0" borderId="1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9" fillId="0" borderId="0" xfId="1" applyNumberFormat="1" applyFont="1" applyBorder="1" applyAlignment="1">
      <alignment horizontal="center"/>
    </xf>
    <xf numFmtId="2" fontId="9" fillId="0" borderId="20" xfId="1" applyNumberFormat="1" applyFont="1" applyBorder="1" applyAlignment="1">
      <alignment horizontal="right"/>
    </xf>
    <xf numFmtId="2" fontId="9" fillId="0" borderId="20" xfId="1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20" fillId="0" borderId="0" xfId="1" applyFont="1" applyFill="1" applyAlignment="1">
      <alignment horizontal="left"/>
    </xf>
    <xf numFmtId="0" fontId="20" fillId="0" borderId="0" xfId="1" applyFont="1" applyFill="1" applyBorder="1" applyAlignment="1">
      <alignment horizontal="left" vertical="top"/>
    </xf>
    <xf numFmtId="0" fontId="20" fillId="0" borderId="20" xfId="1" applyFont="1" applyFill="1" applyBorder="1" applyAlignment="1">
      <alignment horizontal="center" vertical="top"/>
    </xf>
    <xf numFmtId="0" fontId="20" fillId="0" borderId="0" xfId="1" applyFont="1" applyFill="1" applyBorder="1" applyAlignment="1">
      <alignment horizontal="left"/>
    </xf>
    <xf numFmtId="0" fontId="20" fillId="0" borderId="0" xfId="0" applyFont="1"/>
    <xf numFmtId="49" fontId="5" fillId="0" borderId="2" xfId="0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/>
    </xf>
    <xf numFmtId="2" fontId="21" fillId="0" borderId="1" xfId="1" applyNumberFormat="1" applyFont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0" fontId="21" fillId="0" borderId="0" xfId="1" applyNumberFormat="1" applyFont="1" applyBorder="1" applyAlignment="1">
      <alignment horizontal="center"/>
    </xf>
    <xf numFmtId="2" fontId="21" fillId="0" borderId="20" xfId="1" applyNumberFormat="1" applyFont="1" applyBorder="1" applyAlignment="1">
      <alignment horizontal="right"/>
    </xf>
    <xf numFmtId="2" fontId="21" fillId="0" borderId="20" xfId="1" applyNumberFormat="1" applyFont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/>
    </xf>
    <xf numFmtId="0" fontId="3" fillId="0" borderId="0" xfId="0" applyFont="1" applyFill="1" applyBorder="1"/>
    <xf numFmtId="0" fontId="3" fillId="0" borderId="0" xfId="1" applyFont="1" applyFill="1" applyBorder="1" applyAlignment="1">
      <alignment horizontal="left" vertical="top"/>
    </xf>
    <xf numFmtId="0" fontId="3" fillId="0" borderId="2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left"/>
    </xf>
    <xf numFmtId="0" fontId="3" fillId="0" borderId="0" xfId="0" applyFont="1"/>
    <xf numFmtId="2" fontId="21" fillId="0" borderId="0" xfId="1" applyNumberFormat="1" applyFont="1" applyBorder="1" applyAlignment="1">
      <alignment horizontal="right"/>
    </xf>
    <xf numFmtId="2" fontId="21" fillId="0" borderId="0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10" fillId="0" borderId="0" xfId="0" applyFont="1" applyFill="1" applyBorder="1"/>
    <xf numFmtId="0" fontId="10" fillId="0" borderId="0" xfId="0" applyFont="1"/>
    <xf numFmtId="0" fontId="23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22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right" wrapText="1"/>
    </xf>
    <xf numFmtId="0" fontId="10" fillId="0" borderId="18" xfId="0" applyFont="1" applyFill="1" applyBorder="1" applyAlignment="1">
      <alignment horizontal="right" wrapText="1"/>
    </xf>
    <xf numFmtId="0" fontId="10" fillId="0" borderId="2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Alignment="1"/>
    <xf numFmtId="2" fontId="12" fillId="0" borderId="0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5" fillId="0" borderId="23" xfId="0" applyFont="1" applyBorder="1" applyAlignment="1">
      <alignment horizontal="left" wrapText="1"/>
    </xf>
    <xf numFmtId="0" fontId="5" fillId="0" borderId="0" xfId="1" applyFont="1" applyFill="1" applyAlignment="1">
      <alignment horizontal="center" vertical="top" wrapText="1"/>
    </xf>
    <xf numFmtId="0" fontId="20" fillId="0" borderId="20" xfId="1" applyFont="1" applyFill="1" applyBorder="1" applyAlignment="1">
      <alignment horizontal="center" vertical="top"/>
    </xf>
    <xf numFmtId="0" fontId="20" fillId="0" borderId="23" xfId="1" applyFont="1" applyFill="1" applyBorder="1" applyAlignment="1">
      <alignment horizontal="center" vertical="top"/>
    </xf>
    <xf numFmtId="0" fontId="20" fillId="0" borderId="0" xfId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18" fillId="0" borderId="3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/>
    <xf numFmtId="0" fontId="5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left" vertical="center"/>
    </xf>
    <xf numFmtId="49" fontId="5" fillId="0" borderId="24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right" vertical="center"/>
    </xf>
    <xf numFmtId="49" fontId="5" fillId="0" borderId="18" xfId="0" applyNumberFormat="1" applyFont="1" applyFill="1" applyBorder="1" applyAlignment="1">
      <alignment horizontal="right" vertical="center"/>
    </xf>
    <xf numFmtId="49" fontId="5" fillId="0" borderId="24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/>
    </xf>
    <xf numFmtId="49" fontId="5" fillId="0" borderId="2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19" fillId="0" borderId="27" xfId="1" applyFont="1" applyBorder="1" applyAlignment="1">
      <alignment horizontal="center" vertical="center" wrapText="1"/>
    </xf>
    <xf numFmtId="0" fontId="19" fillId="0" borderId="20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9" fillId="0" borderId="28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23" xfId="1" applyFont="1" applyBorder="1" applyAlignment="1">
      <alignment horizontal="center" vertical="center" wrapText="1"/>
    </xf>
    <xf numFmtId="0" fontId="19" fillId="0" borderId="29" xfId="1" applyFont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24" xfId="0" applyNumberFormat="1" applyFont="1" applyFill="1" applyBorder="1" applyAlignment="1">
      <alignment horizontal="left" vertical="center" wrapText="1"/>
    </xf>
    <xf numFmtId="2" fontId="9" fillId="0" borderId="10" xfId="1" applyNumberFormat="1" applyFont="1" applyBorder="1" applyAlignment="1">
      <alignment horizontal="right"/>
    </xf>
    <xf numFmtId="2" fontId="9" fillId="0" borderId="18" xfId="1" applyNumberFormat="1" applyFont="1" applyBorder="1" applyAlignment="1">
      <alignment horizontal="right"/>
    </xf>
    <xf numFmtId="2" fontId="9" fillId="0" borderId="2" xfId="1" applyNumberFormat="1" applyFont="1" applyBorder="1" applyAlignment="1">
      <alignment horizontal="right"/>
    </xf>
    <xf numFmtId="0" fontId="20" fillId="0" borderId="23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2" fontId="4" fillId="0" borderId="10" xfId="1" applyNumberFormat="1" applyFont="1" applyBorder="1" applyAlignment="1">
      <alignment horizontal="right"/>
    </xf>
    <xf numFmtId="2" fontId="4" fillId="0" borderId="18" xfId="1" applyNumberFormat="1" applyFont="1" applyBorder="1" applyAlignment="1">
      <alignment horizontal="right"/>
    </xf>
    <xf numFmtId="2" fontId="4" fillId="0" borderId="2" xfId="1" applyNumberFormat="1" applyFont="1" applyBorder="1" applyAlignment="1">
      <alignment horizontal="right"/>
    </xf>
    <xf numFmtId="0" fontId="3" fillId="0" borderId="20" xfId="1" applyFont="1" applyFill="1" applyBorder="1" applyAlignment="1">
      <alignment horizontal="center" vertical="top"/>
    </xf>
    <xf numFmtId="0" fontId="3" fillId="0" borderId="23" xfId="1" applyFont="1" applyFill="1" applyBorder="1" applyAlignment="1">
      <alignment horizontal="center" vertical="top"/>
    </xf>
    <xf numFmtId="0" fontId="3" fillId="0" borderId="2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18" xfId="0" applyNumberFormat="1" applyFont="1" applyFill="1" applyBorder="1" applyAlignment="1">
      <alignment horizontal="left" vertical="center"/>
    </xf>
    <xf numFmtId="49" fontId="3" fillId="0" borderId="24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left" vertical="center" wrapText="1"/>
    </xf>
    <xf numFmtId="49" fontId="3" fillId="0" borderId="24" xfId="0" applyNumberFormat="1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right" vertical="center"/>
    </xf>
    <xf numFmtId="49" fontId="3" fillId="0" borderId="24" xfId="0" applyNumberFormat="1" applyFont="1" applyFill="1" applyBorder="1" applyAlignment="1">
      <alignment horizontal="righ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left" vertical="center"/>
    </xf>
    <xf numFmtId="49" fontId="5" fillId="0" borderId="24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left" wrapText="1"/>
    </xf>
    <xf numFmtId="49" fontId="5" fillId="0" borderId="18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23" xfId="0" applyFont="1" applyFill="1" applyBorder="1" applyAlignment="1">
      <alignment horizontal="right"/>
    </xf>
    <xf numFmtId="49" fontId="6" fillId="0" borderId="0" xfId="0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2" fontId="21" fillId="0" borderId="10" xfId="1" applyNumberFormat="1" applyFont="1" applyBorder="1" applyAlignment="1">
      <alignment horizontal="right"/>
    </xf>
    <xf numFmtId="2" fontId="21" fillId="0" borderId="18" xfId="1" applyNumberFormat="1" applyFont="1" applyBorder="1" applyAlignment="1">
      <alignment horizontal="right"/>
    </xf>
    <xf numFmtId="2" fontId="21" fillId="0" borderId="2" xfId="1" applyNumberFormat="1" applyFont="1" applyBorder="1" applyAlignment="1">
      <alignment horizontal="right"/>
    </xf>
    <xf numFmtId="49" fontId="3" fillId="0" borderId="27" xfId="0" applyNumberFormat="1" applyFont="1" applyBorder="1" applyAlignment="1">
      <alignment horizontal="left" vertical="center"/>
    </xf>
    <xf numFmtId="49" fontId="3" fillId="0" borderId="20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8" xfId="0" applyNumberFormat="1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left" vertical="center"/>
    </xf>
    <xf numFmtId="49" fontId="6" fillId="0" borderId="0" xfId="0" applyNumberFormat="1" applyFont="1" applyFill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9" fontId="10" fillId="0" borderId="10" xfId="0" applyNumberFormat="1" applyFont="1" applyFill="1" applyBorder="1" applyAlignment="1">
      <alignment horizontal="right" wrapText="1"/>
    </xf>
    <xf numFmtId="49" fontId="10" fillId="0" borderId="18" xfId="0" applyNumberFormat="1" applyFont="1" applyFill="1" applyBorder="1" applyAlignment="1">
      <alignment horizontal="right" wrapText="1"/>
    </xf>
    <xf numFmtId="0" fontId="10" fillId="0" borderId="2" xfId="0" applyFont="1" applyBorder="1" applyAlignment="1"/>
    <xf numFmtId="0" fontId="10" fillId="0" borderId="10" xfId="0" applyFont="1" applyFill="1" applyBorder="1" applyAlignment="1">
      <alignment horizontal="right" wrapText="1"/>
    </xf>
    <xf numFmtId="0" fontId="10" fillId="0" borderId="18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2" fillId="0" borderId="0" xfId="0" applyFont="1" applyFill="1" applyBorder="1" applyAlignment="1"/>
    <xf numFmtId="49" fontId="12" fillId="0" borderId="28" xfId="0" applyNumberFormat="1" applyFont="1" applyBorder="1" applyAlignment="1">
      <alignment horizontal="left" wrapText="1"/>
    </xf>
    <xf numFmtId="49" fontId="12" fillId="0" borderId="25" xfId="0" applyNumberFormat="1" applyFont="1" applyBorder="1" applyAlignment="1">
      <alignment horizontal="left" wrapText="1"/>
    </xf>
    <xf numFmtId="49" fontId="12" fillId="0" borderId="9" xfId="0" applyNumberFormat="1" applyFont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Alignment="1"/>
    <xf numFmtId="0" fontId="12" fillId="0" borderId="0" xfId="0" applyFont="1" applyBorder="1" applyAlignment="1">
      <alignment horizontal="right"/>
    </xf>
    <xf numFmtId="0" fontId="25" fillId="0" borderId="0" xfId="0" applyFont="1" applyAlignment="1"/>
    <xf numFmtId="0" fontId="25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2" xfId="0" applyFont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49" fontId="5" fillId="0" borderId="10" xfId="0" applyNumberFormat="1" applyFont="1" applyBorder="1" applyAlignment="1">
      <alignment horizontal="center" vertical="center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showZeros="0" tabSelected="1" topLeftCell="A61" zoomScale="75" zoomScaleNormal="75" workbookViewId="0">
      <selection activeCell="N71" sqref="N71"/>
    </sheetView>
  </sheetViews>
  <sheetFormatPr defaultRowHeight="15.75" x14ac:dyDescent="0.25"/>
  <cols>
    <col min="1" max="1" width="9.140625" style="2"/>
    <col min="2" max="2" width="10.28515625" style="2" customWidth="1"/>
    <col min="3" max="3" width="15.140625" style="2" customWidth="1"/>
    <col min="4" max="4" width="3.28515625" style="2" customWidth="1"/>
    <col min="5" max="5" width="26.28515625" style="2" customWidth="1"/>
    <col min="6" max="6" width="14" style="2" customWidth="1"/>
    <col min="7" max="7" width="14.42578125" style="2" customWidth="1"/>
    <col min="8" max="8" width="9.28515625" style="5" bestFit="1" customWidth="1"/>
    <col min="9" max="16384" width="9.140625" style="5"/>
  </cols>
  <sheetData>
    <row r="1" spans="1:7" s="34" customFormat="1" ht="18.75" x14ac:dyDescent="0.25">
      <c r="A1" s="154" t="s">
        <v>166</v>
      </c>
      <c r="B1" s="154"/>
      <c r="C1" s="154"/>
      <c r="D1" s="154"/>
      <c r="E1" s="154"/>
      <c r="F1" s="154"/>
      <c r="G1" s="154"/>
    </row>
    <row r="2" spans="1:7" s="35" customFormat="1" x14ac:dyDescent="0.2">
      <c r="A2" s="155" t="s">
        <v>78</v>
      </c>
      <c r="B2" s="155"/>
      <c r="C2" s="155"/>
      <c r="D2" s="155"/>
      <c r="E2" s="155"/>
      <c r="F2" s="155"/>
      <c r="G2" s="155"/>
    </row>
    <row r="3" spans="1:7" s="37" customFormat="1" ht="15" customHeight="1" x14ac:dyDescent="0.25">
      <c r="A3" s="158" t="s">
        <v>2</v>
      </c>
      <c r="B3" s="158"/>
      <c r="C3" s="158"/>
      <c r="D3" s="158"/>
      <c r="E3" s="158"/>
      <c r="F3" s="158"/>
      <c r="G3" s="158"/>
    </row>
    <row r="4" spans="1:7" s="34" customFormat="1" ht="15" customHeight="1" x14ac:dyDescent="0.25">
      <c r="A4" s="38"/>
      <c r="C4" s="39"/>
      <c r="D4" s="40"/>
      <c r="G4" s="38"/>
    </row>
    <row r="5" spans="1:7" s="34" customFormat="1" ht="38.25" customHeight="1" x14ac:dyDescent="0.25">
      <c r="A5" s="156" t="s">
        <v>3</v>
      </c>
      <c r="B5" s="156"/>
      <c r="C5" s="156"/>
      <c r="D5" s="157" t="s">
        <v>167</v>
      </c>
      <c r="E5" s="157"/>
      <c r="F5" s="157"/>
      <c r="G5" s="157"/>
    </row>
    <row r="6" spans="1:7" s="34" customFormat="1" ht="45.75" customHeight="1" x14ac:dyDescent="0.25">
      <c r="A6" s="156" t="s">
        <v>4</v>
      </c>
      <c r="B6" s="156"/>
      <c r="C6" s="156"/>
      <c r="D6" s="157" t="s">
        <v>168</v>
      </c>
      <c r="E6" s="157"/>
      <c r="F6" s="157"/>
      <c r="G6" s="157"/>
    </row>
    <row r="7" spans="1:7" s="34" customFormat="1" x14ac:dyDescent="0.25">
      <c r="A7" s="171" t="s">
        <v>5</v>
      </c>
      <c r="B7" s="171"/>
      <c r="C7" s="171"/>
      <c r="D7" s="172" t="s">
        <v>169</v>
      </c>
      <c r="E7" s="173"/>
      <c r="F7" s="173"/>
      <c r="G7" s="173"/>
    </row>
    <row r="8" spans="1:7" s="34" customFormat="1" x14ac:dyDescent="0.25">
      <c r="A8" s="171" t="s">
        <v>16</v>
      </c>
      <c r="B8" s="171"/>
      <c r="C8" s="171"/>
      <c r="D8" s="174"/>
      <c r="E8" s="175"/>
      <c r="F8" s="175"/>
      <c r="G8" s="175"/>
    </row>
    <row r="9" spans="1:7" s="34" customFormat="1" x14ac:dyDescent="0.25">
      <c r="A9" s="169"/>
      <c r="B9" s="169"/>
      <c r="C9" s="169"/>
      <c r="D9" s="170"/>
      <c r="E9" s="170"/>
      <c r="F9" s="170"/>
      <c r="G9" s="170"/>
    </row>
    <row r="10" spans="1:7" s="34" customFormat="1" x14ac:dyDescent="0.25">
      <c r="A10" s="218"/>
      <c r="B10" s="218"/>
      <c r="C10" s="218"/>
      <c r="D10" s="218"/>
      <c r="E10" s="218"/>
      <c r="F10" s="218"/>
      <c r="G10" s="218"/>
    </row>
    <row r="11" spans="1:7" s="34" customFormat="1" x14ac:dyDescent="0.25">
      <c r="A11" s="187"/>
      <c r="B11" s="187"/>
      <c r="C11" s="187"/>
      <c r="D11" s="187"/>
      <c r="E11" s="187"/>
      <c r="F11" s="187"/>
      <c r="G11" s="187"/>
    </row>
    <row r="12" spans="1:7" s="93" customFormat="1" ht="20.25" customHeight="1" x14ac:dyDescent="0.25">
      <c r="A12" s="166" t="s">
        <v>9</v>
      </c>
      <c r="B12" s="166" t="s">
        <v>6</v>
      </c>
      <c r="C12" s="202" t="s">
        <v>7</v>
      </c>
      <c r="D12" s="203"/>
      <c r="E12" s="204"/>
      <c r="F12" s="199" t="s">
        <v>135</v>
      </c>
      <c r="G12" s="199" t="s">
        <v>23</v>
      </c>
    </row>
    <row r="13" spans="1:7" s="93" customFormat="1" ht="14.25" customHeight="1" x14ac:dyDescent="0.25">
      <c r="A13" s="167"/>
      <c r="B13" s="167"/>
      <c r="C13" s="205"/>
      <c r="D13" s="206"/>
      <c r="E13" s="207"/>
      <c r="F13" s="200"/>
      <c r="G13" s="200"/>
    </row>
    <row r="14" spans="1:7" s="93" customFormat="1" ht="18" customHeight="1" x14ac:dyDescent="0.25">
      <c r="A14" s="167"/>
      <c r="B14" s="167"/>
      <c r="C14" s="205"/>
      <c r="D14" s="206"/>
      <c r="E14" s="207"/>
      <c r="F14" s="200"/>
      <c r="G14" s="200"/>
    </row>
    <row r="15" spans="1:7" s="93" customFormat="1" ht="16.5" customHeight="1" x14ac:dyDescent="0.25">
      <c r="A15" s="168"/>
      <c r="B15" s="168"/>
      <c r="C15" s="208"/>
      <c r="D15" s="209"/>
      <c r="E15" s="210"/>
      <c r="F15" s="201"/>
      <c r="G15" s="201"/>
    </row>
    <row r="16" spans="1:7" s="96" customFormat="1" ht="12.75" customHeight="1" x14ac:dyDescent="0.2">
      <c r="A16" s="95">
        <v>1</v>
      </c>
      <c r="B16" s="95">
        <v>2</v>
      </c>
      <c r="C16" s="194">
        <v>3</v>
      </c>
      <c r="D16" s="194"/>
      <c r="E16" s="194"/>
      <c r="F16" s="95">
        <v>4</v>
      </c>
      <c r="G16" s="95">
        <v>5</v>
      </c>
    </row>
    <row r="17" spans="1:11" ht="30" customHeight="1" x14ac:dyDescent="0.25">
      <c r="A17" s="176" t="s">
        <v>24</v>
      </c>
      <c r="B17" s="177"/>
      <c r="C17" s="177"/>
      <c r="D17" s="177"/>
      <c r="E17" s="177"/>
      <c r="F17" s="177"/>
      <c r="G17" s="177"/>
    </row>
    <row r="18" spans="1:11" x14ac:dyDescent="0.25">
      <c r="A18" s="41">
        <v>1</v>
      </c>
      <c r="B18" s="42"/>
      <c r="C18" s="163" t="s">
        <v>25</v>
      </c>
      <c r="D18" s="164"/>
      <c r="E18" s="165"/>
      <c r="F18" s="43" t="s">
        <v>11</v>
      </c>
      <c r="G18" s="44">
        <v>15.22</v>
      </c>
    </row>
    <row r="19" spans="1:11" x14ac:dyDescent="0.25">
      <c r="A19" s="41">
        <v>2</v>
      </c>
      <c r="B19" s="42"/>
      <c r="C19" s="163" t="s">
        <v>27</v>
      </c>
      <c r="D19" s="164"/>
      <c r="E19" s="165"/>
      <c r="F19" s="43" t="s">
        <v>26</v>
      </c>
      <c r="G19" s="44">
        <v>1.76</v>
      </c>
    </row>
    <row r="20" spans="1:11" s="31" customFormat="1" x14ac:dyDescent="0.2">
      <c r="A20" s="45">
        <v>3</v>
      </c>
      <c r="B20" s="33"/>
      <c r="C20" s="178" t="s">
        <v>121</v>
      </c>
      <c r="D20" s="179"/>
      <c r="E20" s="180"/>
      <c r="F20" s="46" t="s">
        <v>122</v>
      </c>
      <c r="G20" s="47">
        <v>0.1</v>
      </c>
      <c r="H20" s="27"/>
      <c r="I20" s="27"/>
      <c r="J20" s="27"/>
      <c r="K20" s="27"/>
    </row>
    <row r="21" spans="1:11" s="31" customFormat="1" x14ac:dyDescent="0.2">
      <c r="A21" s="32"/>
      <c r="B21" s="33"/>
      <c r="C21" s="181" t="s">
        <v>123</v>
      </c>
      <c r="D21" s="182"/>
      <c r="E21" s="183"/>
      <c r="F21" s="46" t="s">
        <v>122</v>
      </c>
      <c r="G21" s="47">
        <f>1.04*G20</f>
        <v>0.10400000000000001</v>
      </c>
      <c r="H21" s="27"/>
      <c r="I21" s="27"/>
      <c r="J21" s="27"/>
      <c r="K21" s="27"/>
    </row>
    <row r="22" spans="1:11" s="31" customFormat="1" x14ac:dyDescent="0.2">
      <c r="A22" s="48"/>
      <c r="B22" s="49"/>
      <c r="C22" s="181" t="s">
        <v>124</v>
      </c>
      <c r="D22" s="182"/>
      <c r="E22" s="183"/>
      <c r="F22" s="46" t="s">
        <v>26</v>
      </c>
      <c r="G22" s="47">
        <v>0.01</v>
      </c>
      <c r="H22" s="27"/>
      <c r="I22" s="27"/>
      <c r="J22" s="27"/>
      <c r="K22" s="27"/>
    </row>
    <row r="23" spans="1:11" s="31" customFormat="1" x14ac:dyDescent="0.2">
      <c r="A23" s="45">
        <v>3</v>
      </c>
      <c r="B23" s="33"/>
      <c r="C23" s="178" t="s">
        <v>28</v>
      </c>
      <c r="D23" s="179"/>
      <c r="E23" s="180"/>
      <c r="F23" s="46" t="s">
        <v>26</v>
      </c>
      <c r="G23" s="47">
        <v>0.25</v>
      </c>
      <c r="H23" s="27"/>
      <c r="I23" s="27"/>
      <c r="J23" s="27"/>
      <c r="K23" s="27"/>
    </row>
    <row r="24" spans="1:11" s="52" customFormat="1" x14ac:dyDescent="0.2">
      <c r="A24" s="50">
        <v>4</v>
      </c>
      <c r="B24" s="49"/>
      <c r="C24" s="178" t="s">
        <v>29</v>
      </c>
      <c r="D24" s="179"/>
      <c r="E24" s="180"/>
      <c r="F24" s="46" t="s">
        <v>11</v>
      </c>
      <c r="G24" s="47">
        <v>42.61</v>
      </c>
      <c r="H24" s="51"/>
      <c r="J24" s="53"/>
      <c r="K24" s="53"/>
    </row>
    <row r="25" spans="1:11" s="52" customFormat="1" x14ac:dyDescent="0.2">
      <c r="A25" s="48"/>
      <c r="B25" s="49"/>
      <c r="C25" s="181" t="s">
        <v>30</v>
      </c>
      <c r="D25" s="182"/>
      <c r="E25" s="183"/>
      <c r="F25" s="46" t="s">
        <v>26</v>
      </c>
      <c r="G25" s="47">
        <f>0.03*G24</f>
        <v>1.2783</v>
      </c>
      <c r="H25" s="51"/>
      <c r="J25" s="53"/>
      <c r="K25" s="53"/>
    </row>
    <row r="26" spans="1:11" s="52" customFormat="1" x14ac:dyDescent="0.2">
      <c r="A26" s="48"/>
      <c r="B26" s="49"/>
      <c r="C26" s="181" t="s">
        <v>31</v>
      </c>
      <c r="D26" s="182"/>
      <c r="E26" s="183"/>
      <c r="F26" s="46" t="s">
        <v>26</v>
      </c>
      <c r="G26" s="47">
        <v>7.7</v>
      </c>
      <c r="H26" s="51"/>
      <c r="J26" s="53"/>
      <c r="K26" s="53"/>
    </row>
    <row r="27" spans="1:11" ht="20.25" customHeight="1" x14ac:dyDescent="0.25">
      <c r="A27" s="54">
        <v>5</v>
      </c>
      <c r="B27" s="55"/>
      <c r="C27" s="184" t="s">
        <v>32</v>
      </c>
      <c r="D27" s="185"/>
      <c r="E27" s="186"/>
      <c r="F27" s="56" t="s">
        <v>11</v>
      </c>
      <c r="G27" s="57">
        <v>61.21</v>
      </c>
    </row>
    <row r="28" spans="1:11" s="31" customFormat="1" x14ac:dyDescent="0.2">
      <c r="A28" s="58"/>
      <c r="B28" s="58"/>
      <c r="C28" s="162" t="s">
        <v>33</v>
      </c>
      <c r="D28" s="162"/>
      <c r="E28" s="162"/>
      <c r="F28" s="59" t="s">
        <v>11</v>
      </c>
      <c r="G28" s="60">
        <f>ROUND(1.03*G27,2)</f>
        <v>63.05</v>
      </c>
    </row>
    <row r="29" spans="1:11" s="31" customFormat="1" x14ac:dyDescent="0.2">
      <c r="A29" s="58"/>
      <c r="B29" s="58"/>
      <c r="C29" s="162" t="s">
        <v>34</v>
      </c>
      <c r="D29" s="162"/>
      <c r="E29" s="162"/>
      <c r="F29" s="59" t="s">
        <v>13</v>
      </c>
      <c r="G29" s="60">
        <f>ROUND(2*G27,2)</f>
        <v>122.42</v>
      </c>
    </row>
    <row r="30" spans="1:11" s="31" customFormat="1" x14ac:dyDescent="0.2">
      <c r="A30" s="58"/>
      <c r="B30" s="58"/>
      <c r="C30" s="162" t="s">
        <v>68</v>
      </c>
      <c r="D30" s="162"/>
      <c r="E30" s="162"/>
      <c r="F30" s="59" t="s">
        <v>11</v>
      </c>
      <c r="G30" s="60">
        <f>ROUND(2.06*G27,2)</f>
        <v>126.09</v>
      </c>
    </row>
    <row r="31" spans="1:11" s="31" customFormat="1" x14ac:dyDescent="0.2">
      <c r="A31" s="58"/>
      <c r="B31" s="58"/>
      <c r="C31" s="162" t="s">
        <v>36</v>
      </c>
      <c r="D31" s="162"/>
      <c r="E31" s="162"/>
      <c r="F31" s="59" t="s">
        <v>13</v>
      </c>
      <c r="G31" s="60">
        <f>ROUND(30*G27,2)</f>
        <v>1836.3</v>
      </c>
    </row>
    <row r="32" spans="1:11" s="31" customFormat="1" x14ac:dyDescent="0.2">
      <c r="A32" s="58"/>
      <c r="B32" s="58"/>
      <c r="C32" s="162" t="s">
        <v>37</v>
      </c>
      <c r="D32" s="162"/>
      <c r="E32" s="162"/>
      <c r="F32" s="62" t="s">
        <v>12</v>
      </c>
      <c r="G32" s="61">
        <f>ROUND(1.2*G27,2)</f>
        <v>73.45</v>
      </c>
    </row>
    <row r="33" spans="1:7" s="31" customFormat="1" x14ac:dyDescent="0.2">
      <c r="A33" s="58"/>
      <c r="B33" s="58"/>
      <c r="C33" s="162" t="s">
        <v>38</v>
      </c>
      <c r="D33" s="162"/>
      <c r="E33" s="162"/>
      <c r="F33" s="62" t="s">
        <v>14</v>
      </c>
      <c r="G33" s="61">
        <f>ROUND(0.8*G27,2)</f>
        <v>48.97</v>
      </c>
    </row>
    <row r="34" spans="1:7" s="31" customFormat="1" x14ac:dyDescent="0.2">
      <c r="A34" s="58"/>
      <c r="B34" s="58"/>
      <c r="C34" s="162" t="s">
        <v>39</v>
      </c>
      <c r="D34" s="162"/>
      <c r="E34" s="162"/>
      <c r="F34" s="59" t="s">
        <v>11</v>
      </c>
      <c r="G34" s="60">
        <f>ROUND(1.03*G27,2)</f>
        <v>63.05</v>
      </c>
    </row>
    <row r="35" spans="1:7" ht="20.25" customHeight="1" x14ac:dyDescent="0.25">
      <c r="A35" s="54">
        <v>6</v>
      </c>
      <c r="B35" s="55"/>
      <c r="C35" s="184" t="s">
        <v>32</v>
      </c>
      <c r="D35" s="185"/>
      <c r="E35" s="186"/>
      <c r="F35" s="56" t="s">
        <v>11</v>
      </c>
      <c r="G35" s="57">
        <v>32.39</v>
      </c>
    </row>
    <row r="36" spans="1:7" s="31" customFormat="1" x14ac:dyDescent="0.2">
      <c r="A36" s="58"/>
      <c r="B36" s="58"/>
      <c r="C36" s="162" t="s">
        <v>33</v>
      </c>
      <c r="D36" s="162"/>
      <c r="E36" s="162"/>
      <c r="F36" s="59" t="s">
        <v>11</v>
      </c>
      <c r="G36" s="60">
        <f>ROUND(1.03*G35,2)</f>
        <v>33.36</v>
      </c>
    </row>
    <row r="37" spans="1:7" s="31" customFormat="1" x14ac:dyDescent="0.2">
      <c r="A37" s="58"/>
      <c r="B37" s="58"/>
      <c r="C37" s="162" t="s">
        <v>34</v>
      </c>
      <c r="D37" s="162"/>
      <c r="E37" s="162"/>
      <c r="F37" s="59" t="s">
        <v>13</v>
      </c>
      <c r="G37" s="60">
        <f>ROUND(2*G35,2)</f>
        <v>64.78</v>
      </c>
    </row>
    <row r="38" spans="1:7" s="31" customFormat="1" x14ac:dyDescent="0.2">
      <c r="A38" s="58"/>
      <c r="B38" s="58"/>
      <c r="C38" s="162" t="s">
        <v>35</v>
      </c>
      <c r="D38" s="162"/>
      <c r="E38" s="162"/>
      <c r="F38" s="59" t="s">
        <v>11</v>
      </c>
      <c r="G38" s="60">
        <f>ROUND(2.06*G35,2)</f>
        <v>66.72</v>
      </c>
    </row>
    <row r="39" spans="1:7" s="31" customFormat="1" x14ac:dyDescent="0.2">
      <c r="A39" s="58"/>
      <c r="B39" s="58"/>
      <c r="C39" s="162" t="s">
        <v>36</v>
      </c>
      <c r="D39" s="162"/>
      <c r="E39" s="162"/>
      <c r="F39" s="59" t="s">
        <v>13</v>
      </c>
      <c r="G39" s="60">
        <f>ROUND(30*G35,2)</f>
        <v>971.7</v>
      </c>
    </row>
    <row r="40" spans="1:7" s="31" customFormat="1" x14ac:dyDescent="0.2">
      <c r="A40" s="58"/>
      <c r="B40" s="58"/>
      <c r="C40" s="162" t="s">
        <v>37</v>
      </c>
      <c r="D40" s="162"/>
      <c r="E40" s="162"/>
      <c r="F40" s="62" t="s">
        <v>12</v>
      </c>
      <c r="G40" s="61">
        <f>ROUND(1.2*G35,2)</f>
        <v>38.869999999999997</v>
      </c>
    </row>
    <row r="41" spans="1:7" s="31" customFormat="1" x14ac:dyDescent="0.2">
      <c r="A41" s="58"/>
      <c r="B41" s="58"/>
      <c r="C41" s="162" t="s">
        <v>38</v>
      </c>
      <c r="D41" s="162"/>
      <c r="E41" s="162"/>
      <c r="F41" s="62" t="s">
        <v>14</v>
      </c>
      <c r="G41" s="61">
        <f>ROUND(0.8*G35,2)</f>
        <v>25.91</v>
      </c>
    </row>
    <row r="42" spans="1:7" s="31" customFormat="1" x14ac:dyDescent="0.2">
      <c r="A42" s="58"/>
      <c r="B42" s="58"/>
      <c r="C42" s="162" t="s">
        <v>39</v>
      </c>
      <c r="D42" s="162"/>
      <c r="E42" s="162"/>
      <c r="F42" s="59" t="s">
        <v>11</v>
      </c>
      <c r="G42" s="60">
        <f>ROUND(1.03*G35,2)</f>
        <v>33.36</v>
      </c>
    </row>
    <row r="43" spans="1:7" ht="33" customHeight="1" x14ac:dyDescent="0.25">
      <c r="A43" s="56">
        <v>7</v>
      </c>
      <c r="B43" s="55"/>
      <c r="C43" s="184" t="s">
        <v>41</v>
      </c>
      <c r="D43" s="185"/>
      <c r="E43" s="186"/>
      <c r="F43" s="56" t="s">
        <v>11</v>
      </c>
      <c r="G43" s="57">
        <v>426.05</v>
      </c>
    </row>
    <row r="44" spans="1:7" s="31" customFormat="1" x14ac:dyDescent="0.2">
      <c r="A44" s="58"/>
      <c r="B44" s="58"/>
      <c r="C44" s="162" t="s">
        <v>42</v>
      </c>
      <c r="D44" s="162"/>
      <c r="E44" s="162"/>
      <c r="F44" s="59" t="s">
        <v>14</v>
      </c>
      <c r="G44" s="60">
        <f>ROUND(1.6*G43,2)</f>
        <v>681.68</v>
      </c>
    </row>
    <row r="45" spans="1:7" s="31" customFormat="1" x14ac:dyDescent="0.2">
      <c r="A45" s="58"/>
      <c r="B45" s="58"/>
      <c r="C45" s="162" t="s">
        <v>43</v>
      </c>
      <c r="D45" s="162"/>
      <c r="E45" s="162"/>
      <c r="F45" s="59" t="s">
        <v>11</v>
      </c>
      <c r="G45" s="60">
        <f>ROUND(0.02*G43,2)</f>
        <v>8.52</v>
      </c>
    </row>
    <row r="46" spans="1:7" ht="32.25" customHeight="1" x14ac:dyDescent="0.25">
      <c r="A46" s="63">
        <v>8</v>
      </c>
      <c r="B46" s="64"/>
      <c r="C46" s="195" t="s">
        <v>44</v>
      </c>
      <c r="D46" s="195"/>
      <c r="E46" s="195"/>
      <c r="F46" s="63" t="s">
        <v>11</v>
      </c>
      <c r="G46" s="65">
        <v>390.08</v>
      </c>
    </row>
    <row r="47" spans="1:7" s="31" customFormat="1" x14ac:dyDescent="0.2">
      <c r="A47" s="58"/>
      <c r="B47" s="58"/>
      <c r="C47" s="162" t="s">
        <v>45</v>
      </c>
      <c r="D47" s="162"/>
      <c r="E47" s="162"/>
      <c r="F47" s="59" t="s">
        <v>46</v>
      </c>
      <c r="G47" s="60">
        <f>ROUND(0.35*G46,2)</f>
        <v>136.53</v>
      </c>
    </row>
    <row r="48" spans="1:7" s="31" customFormat="1" ht="17.25" customHeight="1" x14ac:dyDescent="0.2">
      <c r="A48" s="59" t="s">
        <v>40</v>
      </c>
      <c r="B48" s="49"/>
      <c r="C48" s="178" t="s">
        <v>47</v>
      </c>
      <c r="D48" s="179"/>
      <c r="E48" s="179"/>
      <c r="F48" s="59" t="s">
        <v>11</v>
      </c>
      <c r="G48" s="47">
        <v>35.97</v>
      </c>
    </row>
    <row r="49" spans="1:7" s="31" customFormat="1" x14ac:dyDescent="0.2">
      <c r="A49" s="66"/>
      <c r="B49" s="67"/>
      <c r="C49" s="181" t="s">
        <v>48</v>
      </c>
      <c r="D49" s="182"/>
      <c r="E49" s="188"/>
      <c r="F49" s="59" t="s">
        <v>46</v>
      </c>
      <c r="G49" s="47">
        <f>0.15*G48</f>
        <v>5.3954999999999993</v>
      </c>
    </row>
    <row r="50" spans="1:7" x14ac:dyDescent="0.25">
      <c r="A50" s="68">
        <v>10</v>
      </c>
      <c r="B50" s="69"/>
      <c r="C50" s="196" t="s">
        <v>49</v>
      </c>
      <c r="D50" s="197"/>
      <c r="E50" s="198"/>
      <c r="F50" s="68" t="s">
        <v>11</v>
      </c>
      <c r="G50" s="70">
        <v>35.97</v>
      </c>
    </row>
    <row r="51" spans="1:7" s="31" customFormat="1" x14ac:dyDescent="0.2">
      <c r="A51" s="48"/>
      <c r="B51" s="71"/>
      <c r="C51" s="162" t="s">
        <v>50</v>
      </c>
      <c r="D51" s="162"/>
      <c r="E51" s="162"/>
      <c r="F51" s="62" t="s">
        <v>11</v>
      </c>
      <c r="G51" s="61">
        <f>ROUND(1.08*G50,2)</f>
        <v>38.85</v>
      </c>
    </row>
    <row r="52" spans="1:7" s="31" customFormat="1" x14ac:dyDescent="0.2">
      <c r="A52" s="48"/>
      <c r="B52" s="71"/>
      <c r="C52" s="162" t="s">
        <v>51</v>
      </c>
      <c r="D52" s="162"/>
      <c r="E52" s="162"/>
      <c r="F52" s="62" t="s">
        <v>14</v>
      </c>
      <c r="G52" s="61">
        <f>ROUND(6*G50,2)</f>
        <v>215.82</v>
      </c>
    </row>
    <row r="53" spans="1:7" s="31" customFormat="1" x14ac:dyDescent="0.2">
      <c r="A53" s="48"/>
      <c r="B53" s="71"/>
      <c r="C53" s="162" t="s">
        <v>52</v>
      </c>
      <c r="D53" s="162"/>
      <c r="E53" s="162"/>
      <c r="F53" s="62" t="s">
        <v>14</v>
      </c>
      <c r="G53" s="61">
        <f>ROUND(0.5*G50,2)</f>
        <v>17.989999999999998</v>
      </c>
    </row>
    <row r="54" spans="1:7" s="75" customFormat="1" x14ac:dyDescent="0.25">
      <c r="A54" s="72"/>
      <c r="B54" s="72"/>
      <c r="C54" s="189" t="s">
        <v>53</v>
      </c>
      <c r="D54" s="190"/>
      <c r="E54" s="191"/>
      <c r="F54" s="73"/>
      <c r="G54" s="74"/>
    </row>
    <row r="55" spans="1:7" s="75" customFormat="1" x14ac:dyDescent="0.25">
      <c r="A55" s="72"/>
      <c r="B55" s="72"/>
      <c r="C55" s="76"/>
      <c r="D55" s="77"/>
      <c r="E55" s="78"/>
      <c r="F55" s="73"/>
      <c r="G55" s="74"/>
    </row>
    <row r="56" spans="1:7" ht="30" customHeight="1" x14ac:dyDescent="0.25">
      <c r="A56" s="192" t="s">
        <v>54</v>
      </c>
      <c r="B56" s="193"/>
      <c r="C56" s="193"/>
      <c r="D56" s="193"/>
      <c r="E56" s="193"/>
      <c r="F56" s="193"/>
      <c r="G56" s="193"/>
    </row>
    <row r="57" spans="1:7" s="31" customFormat="1" ht="17.25" customHeight="1" x14ac:dyDescent="0.2">
      <c r="A57" s="62" t="s">
        <v>65</v>
      </c>
      <c r="B57" s="33"/>
      <c r="C57" s="178" t="s">
        <v>69</v>
      </c>
      <c r="D57" s="179"/>
      <c r="E57" s="179"/>
      <c r="F57" s="59" t="s">
        <v>11</v>
      </c>
      <c r="G57" s="47">
        <v>13.81</v>
      </c>
    </row>
    <row r="58" spans="1:7" s="31" customFormat="1" x14ac:dyDescent="0.2">
      <c r="A58" s="66"/>
      <c r="B58" s="33"/>
      <c r="C58" s="181" t="s">
        <v>70</v>
      </c>
      <c r="D58" s="182"/>
      <c r="E58" s="188"/>
      <c r="F58" s="59" t="s">
        <v>14</v>
      </c>
      <c r="G58" s="47">
        <f>3.5*G57</f>
        <v>48.335000000000001</v>
      </c>
    </row>
    <row r="59" spans="1:7" ht="18.75" customHeight="1" x14ac:dyDescent="0.25">
      <c r="A59" s="56">
        <v>12</v>
      </c>
      <c r="B59" s="55"/>
      <c r="C59" s="184" t="s">
        <v>55</v>
      </c>
      <c r="D59" s="185"/>
      <c r="E59" s="186"/>
      <c r="F59" s="79" t="s">
        <v>11</v>
      </c>
      <c r="G59" s="80">
        <v>138.08000000000001</v>
      </c>
    </row>
    <row r="60" spans="1:7" s="31" customFormat="1" x14ac:dyDescent="0.2">
      <c r="A60" s="58"/>
      <c r="B60" s="58"/>
      <c r="C60" s="162" t="s">
        <v>42</v>
      </c>
      <c r="D60" s="162"/>
      <c r="E60" s="162"/>
      <c r="F60" s="59" t="s">
        <v>14</v>
      </c>
      <c r="G60" s="60">
        <f>ROUND(1.6*G59,2)</f>
        <v>220.93</v>
      </c>
    </row>
    <row r="61" spans="1:7" s="31" customFormat="1" x14ac:dyDescent="0.2">
      <c r="A61" s="58"/>
      <c r="B61" s="58"/>
      <c r="C61" s="162" t="s">
        <v>43</v>
      </c>
      <c r="D61" s="162"/>
      <c r="E61" s="162"/>
      <c r="F61" s="59" t="s">
        <v>11</v>
      </c>
      <c r="G61" s="60">
        <f>ROUND(0.02*G59,2)</f>
        <v>2.76</v>
      </c>
    </row>
    <row r="62" spans="1:7" x14ac:dyDescent="0.25">
      <c r="A62" s="63">
        <v>13</v>
      </c>
      <c r="B62" s="64"/>
      <c r="C62" s="195" t="s">
        <v>56</v>
      </c>
      <c r="D62" s="195"/>
      <c r="E62" s="195"/>
      <c r="F62" s="63" t="s">
        <v>11</v>
      </c>
      <c r="G62" s="65">
        <v>138.08000000000001</v>
      </c>
    </row>
    <row r="63" spans="1:7" s="31" customFormat="1" x14ac:dyDescent="0.2">
      <c r="A63" s="58"/>
      <c r="B63" s="58"/>
      <c r="C63" s="162" t="s">
        <v>45</v>
      </c>
      <c r="D63" s="162"/>
      <c r="E63" s="162"/>
      <c r="F63" s="59" t="s">
        <v>46</v>
      </c>
      <c r="G63" s="60">
        <f>ROUND(0.35*G62,2)</f>
        <v>48.33</v>
      </c>
    </row>
    <row r="64" spans="1:7" s="75" customFormat="1" x14ac:dyDescent="0.25">
      <c r="A64" s="285"/>
      <c r="B64" s="285"/>
      <c r="C64" s="294" t="s">
        <v>53</v>
      </c>
      <c r="D64" s="294"/>
      <c r="E64" s="294"/>
      <c r="F64" s="295"/>
      <c r="G64" s="296"/>
    </row>
    <row r="65" spans="1:11" s="75" customFormat="1" x14ac:dyDescent="0.25">
      <c r="A65" s="285"/>
      <c r="B65" s="285"/>
      <c r="C65" s="297"/>
      <c r="D65" s="297"/>
      <c r="E65" s="297"/>
      <c r="F65" s="295"/>
      <c r="G65" s="296"/>
    </row>
    <row r="66" spans="1:11" ht="30" customHeight="1" x14ac:dyDescent="0.25">
      <c r="A66" s="290" t="s">
        <v>57</v>
      </c>
      <c r="B66" s="290"/>
      <c r="C66" s="290"/>
      <c r="D66" s="290"/>
      <c r="E66" s="290"/>
      <c r="F66" s="290"/>
      <c r="G66" s="290"/>
    </row>
    <row r="67" spans="1:11" ht="18.75" customHeight="1" x14ac:dyDescent="0.25">
      <c r="A67" s="285">
        <v>14</v>
      </c>
      <c r="B67" s="291"/>
      <c r="C67" s="195" t="s">
        <v>71</v>
      </c>
      <c r="D67" s="195"/>
      <c r="E67" s="195"/>
      <c r="F67" s="285" t="s">
        <v>11</v>
      </c>
      <c r="G67" s="292">
        <v>138.08000000000001</v>
      </c>
    </row>
    <row r="68" spans="1:11" ht="21.75" customHeight="1" x14ac:dyDescent="0.25">
      <c r="A68" s="285">
        <v>15</v>
      </c>
      <c r="B68" s="291"/>
      <c r="C68" s="195" t="s">
        <v>72</v>
      </c>
      <c r="D68" s="195"/>
      <c r="E68" s="195"/>
      <c r="F68" s="285" t="s">
        <v>11</v>
      </c>
      <c r="G68" s="292">
        <v>138.08000000000001</v>
      </c>
    </row>
    <row r="69" spans="1:11" s="31" customFormat="1" x14ac:dyDescent="0.2">
      <c r="A69" s="48"/>
      <c r="B69" s="58"/>
      <c r="C69" s="162" t="s">
        <v>73</v>
      </c>
      <c r="D69" s="162"/>
      <c r="E69" s="162"/>
      <c r="F69" s="62" t="s">
        <v>26</v>
      </c>
      <c r="G69" s="61">
        <f>0.04*1.1*G68</f>
        <v>6.0755200000000009</v>
      </c>
    </row>
    <row r="70" spans="1:11" ht="34.5" customHeight="1" x14ac:dyDescent="0.25">
      <c r="A70" s="285">
        <v>16</v>
      </c>
      <c r="B70" s="291"/>
      <c r="C70" s="195" t="s">
        <v>125</v>
      </c>
      <c r="D70" s="195"/>
      <c r="E70" s="195"/>
      <c r="F70" s="285" t="s">
        <v>11</v>
      </c>
      <c r="G70" s="292">
        <v>138.08000000000001</v>
      </c>
    </row>
    <row r="71" spans="1:11" s="31" customFormat="1" x14ac:dyDescent="0.2">
      <c r="A71" s="48"/>
      <c r="B71" s="58"/>
      <c r="C71" s="162" t="s">
        <v>126</v>
      </c>
      <c r="D71" s="162"/>
      <c r="E71" s="162"/>
      <c r="F71" s="62" t="s">
        <v>26</v>
      </c>
      <c r="G71" s="61">
        <f>0.08*1.05*G70</f>
        <v>11.598720000000002</v>
      </c>
    </row>
    <row r="72" spans="1:11" s="35" customFormat="1" x14ac:dyDescent="0.2">
      <c r="A72" s="50">
        <v>17</v>
      </c>
      <c r="B72" s="49"/>
      <c r="C72" s="178" t="s">
        <v>58</v>
      </c>
      <c r="D72" s="179"/>
      <c r="E72" s="180"/>
      <c r="F72" s="46" t="s">
        <v>11</v>
      </c>
      <c r="G72" s="47">
        <v>138.08000000000001</v>
      </c>
      <c r="H72" s="83"/>
      <c r="J72" s="36"/>
      <c r="K72" s="36"/>
    </row>
    <row r="73" spans="1:11" s="35" customFormat="1" ht="52.5" customHeight="1" x14ac:dyDescent="0.2">
      <c r="A73" s="50">
        <v>18</v>
      </c>
      <c r="B73" s="49"/>
      <c r="C73" s="211" t="s">
        <v>127</v>
      </c>
      <c r="D73" s="212"/>
      <c r="E73" s="213"/>
      <c r="F73" s="46" t="s">
        <v>11</v>
      </c>
      <c r="G73" s="47">
        <v>138.08000000000001</v>
      </c>
      <c r="H73" s="83"/>
      <c r="J73" s="36"/>
      <c r="K73" s="36"/>
    </row>
    <row r="74" spans="1:11" ht="34.5" customHeight="1" x14ac:dyDescent="0.25">
      <c r="A74" s="81">
        <v>19</v>
      </c>
      <c r="B74" s="82"/>
      <c r="C74" s="184" t="s">
        <v>130</v>
      </c>
      <c r="D74" s="185"/>
      <c r="E74" s="186"/>
      <c r="F74" s="79" t="s">
        <v>11</v>
      </c>
      <c r="G74" s="292">
        <v>138.08000000000001</v>
      </c>
    </row>
    <row r="75" spans="1:11" s="31" customFormat="1" x14ac:dyDescent="0.2">
      <c r="A75" s="48"/>
      <c r="B75" s="58"/>
      <c r="C75" s="162" t="s">
        <v>128</v>
      </c>
      <c r="D75" s="162"/>
      <c r="E75" s="162"/>
      <c r="F75" s="303" t="s">
        <v>26</v>
      </c>
      <c r="G75" s="61">
        <f>0.04*1.05*G74</f>
        <v>5.799360000000001</v>
      </c>
    </row>
    <row r="76" spans="1:11" s="31" customFormat="1" x14ac:dyDescent="0.2">
      <c r="A76" s="48"/>
      <c r="B76" s="58"/>
      <c r="C76" s="162" t="s">
        <v>129</v>
      </c>
      <c r="D76" s="162"/>
      <c r="E76" s="162"/>
      <c r="F76" s="303" t="s">
        <v>11</v>
      </c>
      <c r="G76" s="61">
        <f>G74</f>
        <v>138.08000000000001</v>
      </c>
    </row>
    <row r="77" spans="1:11" x14ac:dyDescent="0.25">
      <c r="A77" s="81">
        <v>20</v>
      </c>
      <c r="B77" s="82"/>
      <c r="C77" s="184" t="s">
        <v>59</v>
      </c>
      <c r="D77" s="185"/>
      <c r="E77" s="186"/>
      <c r="F77" s="79" t="s">
        <v>11</v>
      </c>
      <c r="G77" s="292">
        <v>17.010000000000002</v>
      </c>
    </row>
    <row r="78" spans="1:11" s="31" customFormat="1" x14ac:dyDescent="0.2">
      <c r="A78" s="48"/>
      <c r="B78" s="58"/>
      <c r="C78" s="162" t="s">
        <v>50</v>
      </c>
      <c r="D78" s="162"/>
      <c r="E78" s="162"/>
      <c r="F78" s="62" t="s">
        <v>11</v>
      </c>
      <c r="G78" s="61">
        <f>1.08*G77</f>
        <v>18.370800000000003</v>
      </c>
    </row>
    <row r="79" spans="1:11" s="31" customFormat="1" x14ac:dyDescent="0.2">
      <c r="A79" s="48"/>
      <c r="B79" s="58"/>
      <c r="C79" s="162" t="s">
        <v>76</v>
      </c>
      <c r="D79" s="162"/>
      <c r="E79" s="162"/>
      <c r="F79" s="62" t="s">
        <v>14</v>
      </c>
      <c r="G79" s="61">
        <f>0.25*G73</f>
        <v>34.520000000000003</v>
      </c>
    </row>
    <row r="80" spans="1:11" s="31" customFormat="1" x14ac:dyDescent="0.2">
      <c r="A80" s="48"/>
      <c r="B80" s="58"/>
      <c r="C80" s="162" t="s">
        <v>52</v>
      </c>
      <c r="D80" s="162"/>
      <c r="E80" s="162"/>
      <c r="F80" s="62" t="s">
        <v>14</v>
      </c>
      <c r="G80" s="61">
        <f>ROUND(0.5*G77,2)</f>
        <v>8.51</v>
      </c>
    </row>
    <row r="81" spans="1:7" s="31" customFormat="1" ht="17.25" customHeight="1" x14ac:dyDescent="0.2">
      <c r="A81" s="62" t="s">
        <v>80</v>
      </c>
      <c r="B81" s="33"/>
      <c r="C81" s="178" t="s">
        <v>75</v>
      </c>
      <c r="D81" s="179"/>
      <c r="E81" s="179"/>
      <c r="F81" s="59" t="s">
        <v>11</v>
      </c>
      <c r="G81" s="47">
        <v>121.07</v>
      </c>
    </row>
    <row r="82" spans="1:7" s="31" customFormat="1" ht="17.25" customHeight="1" x14ac:dyDescent="0.2">
      <c r="A82" s="62"/>
      <c r="B82" s="33"/>
      <c r="C82" s="162" t="s">
        <v>131</v>
      </c>
      <c r="D82" s="162"/>
      <c r="E82" s="162"/>
      <c r="F82" s="59" t="s">
        <v>11</v>
      </c>
      <c r="G82" s="47">
        <v>80.849999999999994</v>
      </c>
    </row>
    <row r="83" spans="1:7" s="31" customFormat="1" x14ac:dyDescent="0.2">
      <c r="A83" s="48"/>
      <c r="B83" s="58"/>
      <c r="C83" s="162" t="s">
        <v>132</v>
      </c>
      <c r="D83" s="162"/>
      <c r="E83" s="162"/>
      <c r="F83" s="62" t="s">
        <v>11</v>
      </c>
      <c r="G83" s="61">
        <v>49.91</v>
      </c>
    </row>
    <row r="84" spans="1:7" s="31" customFormat="1" x14ac:dyDescent="0.2">
      <c r="A84" s="48"/>
      <c r="B84" s="58"/>
      <c r="C84" s="162" t="s">
        <v>76</v>
      </c>
      <c r="D84" s="162"/>
      <c r="E84" s="162"/>
      <c r="F84" s="62" t="s">
        <v>14</v>
      </c>
      <c r="G84" s="61">
        <f>ROUND(6*G83,2)</f>
        <v>299.45999999999998</v>
      </c>
    </row>
    <row r="85" spans="1:7" s="31" customFormat="1" x14ac:dyDescent="0.2">
      <c r="A85" s="48"/>
      <c r="B85" s="58"/>
      <c r="C85" s="162" t="s">
        <v>77</v>
      </c>
      <c r="D85" s="162"/>
      <c r="E85" s="162"/>
      <c r="F85" s="62" t="s">
        <v>12</v>
      </c>
      <c r="G85" s="61">
        <v>60</v>
      </c>
    </row>
    <row r="86" spans="1:7" s="31" customFormat="1" ht="17.25" customHeight="1" x14ac:dyDescent="0.2">
      <c r="A86" s="62" t="s">
        <v>133</v>
      </c>
      <c r="B86" s="33"/>
      <c r="C86" s="178" t="s">
        <v>74</v>
      </c>
      <c r="D86" s="179"/>
      <c r="E86" s="179"/>
      <c r="F86" s="59" t="s">
        <v>12</v>
      </c>
      <c r="G86" s="47">
        <v>120</v>
      </c>
    </row>
    <row r="87" spans="1:7" s="75" customFormat="1" x14ac:dyDescent="0.25">
      <c r="A87" s="72"/>
      <c r="B87" s="72"/>
      <c r="C87" s="189" t="s">
        <v>53</v>
      </c>
      <c r="D87" s="190"/>
      <c r="E87" s="191"/>
      <c r="F87" s="73"/>
      <c r="G87" s="296"/>
    </row>
    <row r="88" spans="1:7" s="75" customFormat="1" x14ac:dyDescent="0.25">
      <c r="A88" s="68"/>
      <c r="B88" s="68"/>
      <c r="C88" s="84"/>
      <c r="D88" s="85"/>
      <c r="E88" s="86"/>
      <c r="F88" s="87"/>
      <c r="G88" s="296"/>
    </row>
    <row r="89" spans="1:7" ht="30" customHeight="1" x14ac:dyDescent="0.25">
      <c r="A89" s="290" t="s">
        <v>60</v>
      </c>
      <c r="B89" s="290"/>
      <c r="C89" s="290"/>
      <c r="D89" s="290"/>
      <c r="E89" s="290"/>
      <c r="F89" s="290"/>
      <c r="G89" s="290"/>
    </row>
    <row r="90" spans="1:7" ht="15.75" customHeight="1" x14ac:dyDescent="0.25">
      <c r="A90" s="285">
        <v>23</v>
      </c>
      <c r="B90" s="291"/>
      <c r="C90" s="195" t="s">
        <v>61</v>
      </c>
      <c r="D90" s="195"/>
      <c r="E90" s="195"/>
      <c r="F90" s="285" t="s">
        <v>13</v>
      </c>
      <c r="G90" s="292">
        <v>7</v>
      </c>
    </row>
    <row r="91" spans="1:7" ht="15.75" customHeight="1" x14ac:dyDescent="0.25">
      <c r="A91" s="285">
        <v>24</v>
      </c>
      <c r="B91" s="291"/>
      <c r="C91" s="195" t="s">
        <v>62</v>
      </c>
      <c r="D91" s="195"/>
      <c r="E91" s="195"/>
      <c r="F91" s="285" t="s">
        <v>13</v>
      </c>
      <c r="G91" s="292">
        <v>3</v>
      </c>
    </row>
    <row r="92" spans="1:7" ht="15.75" customHeight="1" x14ac:dyDescent="0.25">
      <c r="A92" s="285">
        <v>25</v>
      </c>
      <c r="B92" s="293"/>
      <c r="C92" s="195" t="s">
        <v>63</v>
      </c>
      <c r="D92" s="195"/>
      <c r="E92" s="195"/>
      <c r="F92" s="285" t="s">
        <v>13</v>
      </c>
      <c r="G92" s="292">
        <v>8</v>
      </c>
    </row>
    <row r="93" spans="1:7" s="75" customFormat="1" x14ac:dyDescent="0.25">
      <c r="A93" s="285"/>
      <c r="B93" s="285"/>
      <c r="C93" s="294" t="s">
        <v>53</v>
      </c>
      <c r="D93" s="294"/>
      <c r="E93" s="294"/>
      <c r="F93" s="295"/>
      <c r="G93" s="296"/>
    </row>
    <row r="94" spans="1:7" s="75" customFormat="1" x14ac:dyDescent="0.25">
      <c r="A94" s="285"/>
      <c r="B94" s="285"/>
      <c r="C94" s="297"/>
      <c r="D94" s="297"/>
      <c r="E94" s="297"/>
      <c r="F94" s="295"/>
      <c r="G94" s="296"/>
    </row>
    <row r="95" spans="1:7" ht="30" customHeight="1" x14ac:dyDescent="0.25">
      <c r="A95" s="290" t="s">
        <v>64</v>
      </c>
      <c r="B95" s="290"/>
      <c r="C95" s="290"/>
      <c r="D95" s="290"/>
      <c r="E95" s="290"/>
      <c r="F95" s="290"/>
      <c r="G95" s="290"/>
    </row>
    <row r="96" spans="1:7" ht="18.75" customHeight="1" x14ac:dyDescent="0.25">
      <c r="A96" s="298">
        <v>26</v>
      </c>
      <c r="B96" s="299"/>
      <c r="C96" s="300" t="s">
        <v>79</v>
      </c>
      <c r="D96" s="300"/>
      <c r="E96" s="300"/>
      <c r="F96" s="301" t="s">
        <v>26</v>
      </c>
      <c r="G96" s="302">
        <v>45</v>
      </c>
    </row>
    <row r="97" spans="1:7" ht="31.5" customHeight="1" x14ac:dyDescent="0.25">
      <c r="A97" s="285">
        <v>27</v>
      </c>
      <c r="B97" s="126"/>
      <c r="C97" s="288" t="s">
        <v>225</v>
      </c>
      <c r="D97" s="232"/>
      <c r="E97" s="289"/>
      <c r="F97" s="286" t="s">
        <v>8</v>
      </c>
      <c r="G97" s="287">
        <v>1</v>
      </c>
    </row>
    <row r="98" spans="1:7" s="14" customFormat="1" x14ac:dyDescent="0.25">
      <c r="A98" s="88"/>
      <c r="B98" s="88"/>
      <c r="C98" s="219" t="s">
        <v>1</v>
      </c>
      <c r="D98" s="220"/>
      <c r="E98" s="221"/>
      <c r="F98" s="29"/>
      <c r="G98" s="30"/>
    </row>
    <row r="99" spans="1:7" s="14" customFormat="1" x14ac:dyDescent="0.25">
      <c r="A99" s="88"/>
      <c r="B99" s="88"/>
      <c r="C99" s="89"/>
      <c r="D99" s="90"/>
      <c r="E99" s="91"/>
      <c r="F99" s="29"/>
      <c r="G99" s="30"/>
    </row>
    <row r="100" spans="1:7" s="12" customFormat="1" ht="14.25" x14ac:dyDescent="0.2">
      <c r="A100" s="9"/>
      <c r="B100" s="9"/>
      <c r="C100" s="214" t="s">
        <v>1</v>
      </c>
      <c r="D100" s="215"/>
      <c r="E100" s="216"/>
      <c r="F100" s="10"/>
      <c r="G100" s="11"/>
    </row>
    <row r="101" spans="1:7" s="12" customFormat="1" ht="14.25" x14ac:dyDescent="0.2">
      <c r="A101" s="98"/>
      <c r="B101" s="98"/>
      <c r="C101" s="99"/>
      <c r="D101" s="99"/>
      <c r="E101" s="99"/>
      <c r="F101" s="100"/>
      <c r="G101" s="101"/>
    </row>
    <row r="102" spans="1:7" s="102" customFormat="1" ht="14.25" customHeight="1" x14ac:dyDescent="0.25">
      <c r="A102" s="105" t="s">
        <v>66</v>
      </c>
      <c r="B102" s="105"/>
      <c r="C102" s="217"/>
      <c r="D102" s="217"/>
      <c r="E102" s="217"/>
      <c r="F102" s="217"/>
      <c r="G102" s="103"/>
    </row>
    <row r="103" spans="1:7" s="102" customFormat="1" ht="14.25" customHeight="1" x14ac:dyDescent="0.25">
      <c r="A103" s="106"/>
      <c r="B103" s="106"/>
      <c r="C103" s="159" t="s">
        <v>0</v>
      </c>
      <c r="D103" s="159"/>
      <c r="E103" s="159"/>
      <c r="F103" s="159"/>
      <c r="G103" s="103"/>
    </row>
    <row r="104" spans="1:7" s="102" customFormat="1" ht="14.25" customHeight="1" x14ac:dyDescent="0.25">
      <c r="A104" s="108" t="s">
        <v>67</v>
      </c>
      <c r="B104" s="108"/>
      <c r="C104" s="161"/>
      <c r="D104" s="161"/>
      <c r="E104" s="161"/>
      <c r="F104" s="161"/>
      <c r="G104" s="103"/>
    </row>
    <row r="105" spans="1:7" s="102" customFormat="1" ht="14.25" customHeight="1" x14ac:dyDescent="0.25">
      <c r="A105" s="106"/>
      <c r="B105" s="106"/>
      <c r="C105" s="107"/>
      <c r="D105" s="107"/>
      <c r="E105" s="107"/>
      <c r="F105" s="107"/>
      <c r="G105" s="103"/>
    </row>
    <row r="106" spans="1:7" s="102" customFormat="1" ht="14.25" customHeight="1" x14ac:dyDescent="0.25">
      <c r="A106" s="105" t="s">
        <v>136</v>
      </c>
      <c r="B106" s="105"/>
      <c r="C106" s="160"/>
      <c r="D106" s="160"/>
      <c r="E106" s="160"/>
      <c r="F106" s="160"/>
      <c r="G106" s="103"/>
    </row>
    <row r="107" spans="1:7" s="102" customFormat="1" ht="14.25" customHeight="1" x14ac:dyDescent="0.25">
      <c r="A107" s="106"/>
      <c r="B107" s="106"/>
      <c r="C107" s="159" t="s">
        <v>0</v>
      </c>
      <c r="D107" s="159"/>
      <c r="E107" s="159"/>
      <c r="F107" s="159"/>
      <c r="G107" s="103"/>
    </row>
    <row r="108" spans="1:7" s="102" customFormat="1" ht="14.25" customHeight="1" x14ac:dyDescent="0.25">
      <c r="A108" s="108" t="s">
        <v>67</v>
      </c>
      <c r="B108" s="108"/>
      <c r="C108" s="160"/>
      <c r="D108" s="160"/>
      <c r="E108" s="160"/>
      <c r="F108" s="160"/>
      <c r="G108" s="103"/>
    </row>
    <row r="109" spans="1:7" s="92" customFormat="1" x14ac:dyDescent="0.25">
      <c r="A109" s="109"/>
      <c r="B109" s="109"/>
      <c r="C109" s="109"/>
      <c r="D109" s="109"/>
      <c r="E109" s="109"/>
      <c r="F109" s="109"/>
      <c r="G109" s="104"/>
    </row>
    <row r="110" spans="1:7" s="92" customFormat="1" x14ac:dyDescent="0.25">
      <c r="A110" s="104"/>
      <c r="B110" s="104"/>
      <c r="C110" s="104"/>
      <c r="D110" s="104"/>
      <c r="E110" s="104"/>
      <c r="F110" s="104"/>
      <c r="G110" s="104"/>
    </row>
  </sheetData>
  <mergeCells count="106">
    <mergeCell ref="C97:E97"/>
    <mergeCell ref="C100:E100"/>
    <mergeCell ref="C102:F102"/>
    <mergeCell ref="A10:G10"/>
    <mergeCell ref="C81:E81"/>
    <mergeCell ref="C83:E83"/>
    <mergeCell ref="C84:E84"/>
    <mergeCell ref="C85:E85"/>
    <mergeCell ref="C92:E92"/>
    <mergeCell ref="A95:G95"/>
    <mergeCell ref="C96:E96"/>
    <mergeCell ref="C98:E98"/>
    <mergeCell ref="C78:E78"/>
    <mergeCell ref="C93:E93"/>
    <mergeCell ref="C86:E86"/>
    <mergeCell ref="C87:E87"/>
    <mergeCell ref="C79:E79"/>
    <mergeCell ref="C80:E80"/>
    <mergeCell ref="C82:E82"/>
    <mergeCell ref="A89:G89"/>
    <mergeCell ref="C90:E90"/>
    <mergeCell ref="C91:E91"/>
    <mergeCell ref="C68:E68"/>
    <mergeCell ref="C69:E69"/>
    <mergeCell ref="C70:E70"/>
    <mergeCell ref="C71:E71"/>
    <mergeCell ref="C72:E72"/>
    <mergeCell ref="C73:E73"/>
    <mergeCell ref="C77:E77"/>
    <mergeCell ref="C74:E74"/>
    <mergeCell ref="C75:E75"/>
    <mergeCell ref="C59:E59"/>
    <mergeCell ref="C60:E60"/>
    <mergeCell ref="C61:E61"/>
    <mergeCell ref="C62:E62"/>
    <mergeCell ref="C76:E76"/>
    <mergeCell ref="A66:G66"/>
    <mergeCell ref="C64:E64"/>
    <mergeCell ref="C67:E67"/>
    <mergeCell ref="C63:E63"/>
    <mergeCell ref="A11:G11"/>
    <mergeCell ref="C57:E57"/>
    <mergeCell ref="C58:E58"/>
    <mergeCell ref="C54:E54"/>
    <mergeCell ref="A56:G56"/>
    <mergeCell ref="C53:E53"/>
    <mergeCell ref="C16:E16"/>
    <mergeCell ref="C51:E51"/>
    <mergeCell ref="C52:E52"/>
    <mergeCell ref="C43:E43"/>
    <mergeCell ref="C44:E44"/>
    <mergeCell ref="C45:E45"/>
    <mergeCell ref="C46:E46"/>
    <mergeCell ref="C47:E47"/>
    <mergeCell ref="C50:E50"/>
    <mergeCell ref="C49:E49"/>
    <mergeCell ref="C48:E48"/>
    <mergeCell ref="C41:E41"/>
    <mergeCell ref="C42:E42"/>
    <mergeCell ref="G12:G15"/>
    <mergeCell ref="C20:E20"/>
    <mergeCell ref="C12:E15"/>
    <mergeCell ref="F12:F15"/>
    <mergeCell ref="C19:E19"/>
    <mergeCell ref="C30:E30"/>
    <mergeCell ref="C23:E23"/>
    <mergeCell ref="C39:E39"/>
    <mergeCell ref="C40:E40"/>
    <mergeCell ref="C25:E25"/>
    <mergeCell ref="C26:E26"/>
    <mergeCell ref="C35:E35"/>
    <mergeCell ref="C36:E36"/>
    <mergeCell ref="C21:E21"/>
    <mergeCell ref="C37:E37"/>
    <mergeCell ref="C38:E38"/>
    <mergeCell ref="C22:E22"/>
    <mergeCell ref="C31:E31"/>
    <mergeCell ref="C32:E32"/>
    <mergeCell ref="C24:E24"/>
    <mergeCell ref="C27:E27"/>
    <mergeCell ref="C28:E28"/>
    <mergeCell ref="C29:E29"/>
    <mergeCell ref="A1:G1"/>
    <mergeCell ref="A2:G2"/>
    <mergeCell ref="A5:C5"/>
    <mergeCell ref="D5:G5"/>
    <mergeCell ref="A3:G3"/>
    <mergeCell ref="C107:F107"/>
    <mergeCell ref="C108:F108"/>
    <mergeCell ref="C104:F104"/>
    <mergeCell ref="C103:F103"/>
    <mergeCell ref="C106:F106"/>
    <mergeCell ref="C33:E33"/>
    <mergeCell ref="C34:E34"/>
    <mergeCell ref="C18:E18"/>
    <mergeCell ref="A12:A15"/>
    <mergeCell ref="B12:B15"/>
    <mergeCell ref="A9:C9"/>
    <mergeCell ref="D9:G9"/>
    <mergeCell ref="A7:C7"/>
    <mergeCell ref="D7:G7"/>
    <mergeCell ref="A8:C8"/>
    <mergeCell ref="D8:G8"/>
    <mergeCell ref="A6:C6"/>
    <mergeCell ref="D6:G6"/>
    <mergeCell ref="A17:G17"/>
  </mergeCells>
  <phoneticPr fontId="0" type="noConversion"/>
  <pageMargins left="0.85" right="0.2" top="0.35" bottom="0.22" header="0.2" footer="0.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showZeros="0" topLeftCell="A13" zoomScale="87" zoomScaleNormal="87" workbookViewId="0">
      <selection activeCell="V77" sqref="V77"/>
    </sheetView>
  </sheetViews>
  <sheetFormatPr defaultRowHeight="12.75" x14ac:dyDescent="0.2"/>
  <cols>
    <col min="1" max="1" width="9" style="1" customWidth="1"/>
    <col min="2" max="2" width="7.140625" style="1" customWidth="1"/>
    <col min="3" max="3" width="15.85546875" style="1" customWidth="1"/>
    <col min="4" max="4" width="3" style="1" customWidth="1"/>
    <col min="5" max="5" width="26.7109375" style="1" customWidth="1"/>
    <col min="6" max="6" width="13" style="1" customWidth="1"/>
    <col min="7" max="7" width="14.140625" style="13" customWidth="1"/>
    <col min="8" max="16384" width="9.140625" style="1"/>
  </cols>
  <sheetData>
    <row r="1" spans="1:13" s="2" customFormat="1" ht="24" customHeight="1" x14ac:dyDescent="0.25">
      <c r="A1" s="154" t="s">
        <v>170</v>
      </c>
      <c r="B1" s="154"/>
      <c r="C1" s="154"/>
      <c r="D1" s="154"/>
      <c r="E1" s="154"/>
      <c r="F1" s="154"/>
      <c r="G1" s="154"/>
    </row>
    <row r="2" spans="1:13" ht="19.5" customHeight="1" x14ac:dyDescent="0.2">
      <c r="A2" s="243" t="s">
        <v>81</v>
      </c>
      <c r="B2" s="243"/>
      <c r="C2" s="243"/>
      <c r="D2" s="243"/>
      <c r="E2" s="243"/>
      <c r="F2" s="243"/>
      <c r="G2" s="243"/>
    </row>
    <row r="3" spans="1:13" s="3" customFormat="1" ht="15.75" x14ac:dyDescent="0.25">
      <c r="A3" s="244" t="s">
        <v>2</v>
      </c>
      <c r="B3" s="244"/>
      <c r="C3" s="244"/>
      <c r="D3" s="244"/>
      <c r="E3" s="244"/>
      <c r="F3" s="244"/>
      <c r="G3" s="244"/>
    </row>
    <row r="4" spans="1:13" s="8" customFormat="1" ht="9.75" customHeight="1" x14ac:dyDescent="0.25">
      <c r="A4" s="4"/>
      <c r="B4" s="5"/>
      <c r="C4" s="6"/>
      <c r="D4" s="7"/>
      <c r="E4" s="5"/>
      <c r="F4" s="5"/>
      <c r="G4" s="4"/>
    </row>
    <row r="5" spans="1:13" s="34" customFormat="1" ht="45.75" customHeight="1" x14ac:dyDescent="0.25">
      <c r="A5" s="156" t="s">
        <v>3</v>
      </c>
      <c r="B5" s="156"/>
      <c r="C5" s="156"/>
      <c r="D5" s="157" t="s">
        <v>171</v>
      </c>
      <c r="E5" s="157"/>
      <c r="F5" s="157"/>
      <c r="G5" s="157"/>
    </row>
    <row r="6" spans="1:13" s="34" customFormat="1" ht="33.75" customHeight="1" x14ac:dyDescent="0.25">
      <c r="A6" s="156" t="s">
        <v>4</v>
      </c>
      <c r="B6" s="156"/>
      <c r="C6" s="156"/>
      <c r="D6" s="239" t="s">
        <v>171</v>
      </c>
      <c r="E6" s="239"/>
      <c r="F6" s="239"/>
      <c r="G6" s="239"/>
    </row>
    <row r="7" spans="1:13" s="34" customFormat="1" ht="30.75" customHeight="1" x14ac:dyDescent="0.25">
      <c r="A7" s="171" t="s">
        <v>5</v>
      </c>
      <c r="B7" s="171"/>
      <c r="C7" s="171"/>
      <c r="D7" s="239" t="s">
        <v>172</v>
      </c>
      <c r="E7" s="239"/>
      <c r="F7" s="239"/>
      <c r="G7" s="239"/>
    </row>
    <row r="8" spans="1:13" s="34" customFormat="1" ht="15.75" x14ac:dyDescent="0.25">
      <c r="A8" s="171" t="s">
        <v>16</v>
      </c>
      <c r="B8" s="171"/>
      <c r="C8" s="171"/>
      <c r="D8" s="240"/>
      <c r="E8" s="240"/>
      <c r="F8" s="240"/>
      <c r="G8" s="240"/>
    </row>
    <row r="9" spans="1:13" s="5" customFormat="1" ht="15.75" x14ac:dyDescent="0.25">
      <c r="A9" s="241"/>
      <c r="B9" s="241"/>
      <c r="C9" s="241"/>
      <c r="D9" s="245"/>
      <c r="E9" s="245"/>
      <c r="F9" s="245"/>
      <c r="G9" s="245"/>
    </row>
    <row r="10" spans="1:13" s="34" customFormat="1" ht="15.75" x14ac:dyDescent="0.25">
      <c r="A10" s="218"/>
      <c r="B10" s="218"/>
      <c r="C10" s="218"/>
      <c r="D10" s="218"/>
      <c r="E10" s="218"/>
      <c r="F10" s="218"/>
      <c r="G10" s="218"/>
    </row>
    <row r="11" spans="1:13" s="28" customFormat="1" ht="15.75" x14ac:dyDescent="0.25">
      <c r="A11" s="242"/>
      <c r="B11" s="242"/>
      <c r="C11" s="242"/>
      <c r="D11" s="242"/>
      <c r="E11" s="242"/>
      <c r="F11" s="242"/>
      <c r="G11" s="242"/>
      <c r="H11" s="34"/>
      <c r="I11" s="34"/>
      <c r="J11" s="34"/>
      <c r="K11" s="34"/>
      <c r="L11" s="34"/>
      <c r="M11" s="34"/>
    </row>
    <row r="12" spans="1:13" s="94" customFormat="1" ht="20.25" customHeight="1" x14ac:dyDescent="0.25">
      <c r="A12" s="166" t="s">
        <v>9</v>
      </c>
      <c r="B12" s="166" t="s">
        <v>6</v>
      </c>
      <c r="C12" s="202" t="s">
        <v>7</v>
      </c>
      <c r="D12" s="203"/>
      <c r="E12" s="204"/>
      <c r="F12" s="199" t="s">
        <v>135</v>
      </c>
      <c r="G12" s="199" t="s">
        <v>23</v>
      </c>
      <c r="H12" s="93"/>
      <c r="I12" s="93"/>
      <c r="J12" s="93"/>
      <c r="K12" s="93"/>
      <c r="L12" s="93"/>
      <c r="M12" s="93"/>
    </row>
    <row r="13" spans="1:13" s="94" customFormat="1" ht="14.25" customHeight="1" x14ac:dyDescent="0.25">
      <c r="A13" s="167"/>
      <c r="B13" s="167"/>
      <c r="C13" s="205"/>
      <c r="D13" s="206"/>
      <c r="E13" s="207"/>
      <c r="F13" s="200"/>
      <c r="G13" s="200"/>
      <c r="H13" s="93"/>
      <c r="I13" s="93"/>
      <c r="J13" s="93"/>
      <c r="K13" s="93"/>
      <c r="L13" s="93"/>
      <c r="M13" s="93"/>
    </row>
    <row r="14" spans="1:13" s="94" customFormat="1" ht="12" customHeight="1" x14ac:dyDescent="0.25">
      <c r="A14" s="167"/>
      <c r="B14" s="167"/>
      <c r="C14" s="205"/>
      <c r="D14" s="206"/>
      <c r="E14" s="207"/>
      <c r="F14" s="200"/>
      <c r="G14" s="200"/>
      <c r="H14" s="93"/>
      <c r="I14" s="93"/>
      <c r="J14" s="93"/>
      <c r="K14" s="93"/>
      <c r="L14" s="93"/>
      <c r="M14" s="93"/>
    </row>
    <row r="15" spans="1:13" s="94" customFormat="1" ht="9.75" customHeight="1" x14ac:dyDescent="0.25">
      <c r="A15" s="168"/>
      <c r="B15" s="168"/>
      <c r="C15" s="208"/>
      <c r="D15" s="209"/>
      <c r="E15" s="210"/>
      <c r="F15" s="201"/>
      <c r="G15" s="201"/>
      <c r="H15" s="93"/>
      <c r="I15" s="93"/>
      <c r="J15" s="93"/>
      <c r="K15" s="93"/>
      <c r="L15" s="93"/>
      <c r="M15" s="93"/>
    </row>
    <row r="16" spans="1:13" s="97" customFormat="1" ht="12.75" customHeight="1" x14ac:dyDescent="0.2">
      <c r="A16" s="95">
        <v>1</v>
      </c>
      <c r="B16" s="95">
        <v>2</v>
      </c>
      <c r="C16" s="194">
        <v>3</v>
      </c>
      <c r="D16" s="194"/>
      <c r="E16" s="194"/>
      <c r="F16" s="95">
        <v>4</v>
      </c>
      <c r="G16" s="95">
        <v>5</v>
      </c>
      <c r="H16" s="96"/>
      <c r="I16" s="96"/>
      <c r="J16" s="96"/>
      <c r="K16" s="96"/>
      <c r="L16" s="96"/>
      <c r="M16" s="96"/>
    </row>
    <row r="17" spans="1:7" ht="15.75" x14ac:dyDescent="0.2">
      <c r="A17" s="32"/>
      <c r="B17" s="33"/>
      <c r="C17" s="236"/>
      <c r="D17" s="237"/>
      <c r="E17" s="238"/>
      <c r="F17" s="110"/>
      <c r="G17" s="25"/>
    </row>
    <row r="18" spans="1:7" ht="48.75" customHeight="1" x14ac:dyDescent="0.2">
      <c r="A18" s="26">
        <v>1</v>
      </c>
      <c r="B18" s="16"/>
      <c r="C18" s="229" t="s">
        <v>101</v>
      </c>
      <c r="D18" s="230"/>
      <c r="E18" s="231"/>
      <c r="F18" s="17" t="s">
        <v>13</v>
      </c>
      <c r="G18" s="18">
        <v>1</v>
      </c>
    </row>
    <row r="19" spans="1:7" x14ac:dyDescent="0.2">
      <c r="A19" s="26"/>
      <c r="B19" s="16"/>
      <c r="C19" s="233" t="s">
        <v>103</v>
      </c>
      <c r="D19" s="234"/>
      <c r="E19" s="235"/>
      <c r="F19" s="17" t="s">
        <v>13</v>
      </c>
      <c r="G19" s="20">
        <v>1</v>
      </c>
    </row>
    <row r="20" spans="1:7" ht="52.5" customHeight="1" x14ac:dyDescent="0.2">
      <c r="A20" s="26">
        <v>2</v>
      </c>
      <c r="B20" s="16"/>
      <c r="C20" s="229" t="s">
        <v>102</v>
      </c>
      <c r="D20" s="230"/>
      <c r="E20" s="231"/>
      <c r="F20" s="17" t="s">
        <v>13</v>
      </c>
      <c r="G20" s="18">
        <v>23</v>
      </c>
    </row>
    <row r="21" spans="1:7" x14ac:dyDescent="0.2">
      <c r="A21" s="26"/>
      <c r="B21" s="16"/>
      <c r="C21" s="233" t="s">
        <v>104</v>
      </c>
      <c r="D21" s="234"/>
      <c r="E21" s="235"/>
      <c r="F21" s="17" t="s">
        <v>13</v>
      </c>
      <c r="G21" s="20">
        <v>2</v>
      </c>
    </row>
    <row r="22" spans="1:7" x14ac:dyDescent="0.2">
      <c r="A22" s="26"/>
      <c r="B22" s="16"/>
      <c r="C22" s="233" t="s">
        <v>105</v>
      </c>
      <c r="D22" s="234"/>
      <c r="E22" s="235"/>
      <c r="F22" s="17" t="s">
        <v>13</v>
      </c>
      <c r="G22" s="20">
        <v>1</v>
      </c>
    </row>
    <row r="23" spans="1:7" x14ac:dyDescent="0.2">
      <c r="A23" s="26"/>
      <c r="B23" s="16"/>
      <c r="C23" s="233" t="s">
        <v>106</v>
      </c>
      <c r="D23" s="234"/>
      <c r="E23" s="235"/>
      <c r="F23" s="17" t="s">
        <v>13</v>
      </c>
      <c r="G23" s="20">
        <v>1</v>
      </c>
    </row>
    <row r="24" spans="1:7" x14ac:dyDescent="0.2">
      <c r="A24" s="26"/>
      <c r="B24" s="16"/>
      <c r="C24" s="233" t="s">
        <v>107</v>
      </c>
      <c r="D24" s="234"/>
      <c r="E24" s="235"/>
      <c r="F24" s="17" t="s">
        <v>13</v>
      </c>
      <c r="G24" s="20">
        <v>3</v>
      </c>
    </row>
    <row r="25" spans="1:7" x14ac:dyDescent="0.2">
      <c r="A25" s="26"/>
      <c r="B25" s="16"/>
      <c r="C25" s="233" t="s">
        <v>103</v>
      </c>
      <c r="D25" s="234"/>
      <c r="E25" s="235"/>
      <c r="F25" s="17" t="s">
        <v>13</v>
      </c>
      <c r="G25" s="20">
        <v>1</v>
      </c>
    </row>
    <row r="26" spans="1:7" x14ac:dyDescent="0.2">
      <c r="A26" s="26"/>
      <c r="B26" s="16"/>
      <c r="C26" s="233" t="s">
        <v>108</v>
      </c>
      <c r="D26" s="234"/>
      <c r="E26" s="235"/>
      <c r="F26" s="17" t="s">
        <v>13</v>
      </c>
      <c r="G26" s="20">
        <v>1</v>
      </c>
    </row>
    <row r="27" spans="1:7" x14ac:dyDescent="0.2">
      <c r="A27" s="26"/>
      <c r="B27" s="16"/>
      <c r="C27" s="233" t="s">
        <v>109</v>
      </c>
      <c r="D27" s="234"/>
      <c r="E27" s="235"/>
      <c r="F27" s="17" t="s">
        <v>13</v>
      </c>
      <c r="G27" s="20">
        <v>2</v>
      </c>
    </row>
    <row r="28" spans="1:7" x14ac:dyDescent="0.2">
      <c r="A28" s="26"/>
      <c r="B28" s="16"/>
      <c r="C28" s="233" t="s">
        <v>110</v>
      </c>
      <c r="D28" s="234"/>
      <c r="E28" s="235"/>
      <c r="F28" s="17" t="s">
        <v>13</v>
      </c>
      <c r="G28" s="20">
        <v>4</v>
      </c>
    </row>
    <row r="29" spans="1:7" x14ac:dyDescent="0.2">
      <c r="A29" s="26"/>
      <c r="B29" s="16"/>
      <c r="C29" s="233" t="s">
        <v>111</v>
      </c>
      <c r="D29" s="234"/>
      <c r="E29" s="235"/>
      <c r="F29" s="17" t="s">
        <v>13</v>
      </c>
      <c r="G29" s="20">
        <v>2</v>
      </c>
    </row>
    <row r="30" spans="1:7" x14ac:dyDescent="0.2">
      <c r="A30" s="26"/>
      <c r="B30" s="16"/>
      <c r="C30" s="233" t="s">
        <v>112</v>
      </c>
      <c r="D30" s="234"/>
      <c r="E30" s="235"/>
      <c r="F30" s="17" t="s">
        <v>13</v>
      </c>
      <c r="G30" s="20">
        <v>2</v>
      </c>
    </row>
    <row r="31" spans="1:7" x14ac:dyDescent="0.2">
      <c r="A31" s="26"/>
      <c r="B31" s="16"/>
      <c r="C31" s="233" t="s">
        <v>113</v>
      </c>
      <c r="D31" s="234"/>
      <c r="E31" s="235"/>
      <c r="F31" s="17" t="s">
        <v>13</v>
      </c>
      <c r="G31" s="20">
        <v>3</v>
      </c>
    </row>
    <row r="32" spans="1:7" x14ac:dyDescent="0.2">
      <c r="A32" s="26"/>
      <c r="B32" s="16"/>
      <c r="C32" s="233" t="s">
        <v>114</v>
      </c>
      <c r="D32" s="234"/>
      <c r="E32" s="235"/>
      <c r="F32" s="17" t="s">
        <v>13</v>
      </c>
      <c r="G32" s="20">
        <v>1</v>
      </c>
    </row>
    <row r="33" spans="1:7" ht="55.5" customHeight="1" x14ac:dyDescent="0.2">
      <c r="A33" s="26">
        <v>3</v>
      </c>
      <c r="B33" s="16"/>
      <c r="C33" s="229" t="s">
        <v>115</v>
      </c>
      <c r="D33" s="230"/>
      <c r="E33" s="231"/>
      <c r="F33" s="17" t="s">
        <v>13</v>
      </c>
      <c r="G33" s="18">
        <v>8</v>
      </c>
    </row>
    <row r="34" spans="1:7" x14ac:dyDescent="0.2">
      <c r="A34" s="26"/>
      <c r="B34" s="16"/>
      <c r="C34" s="233" t="s">
        <v>106</v>
      </c>
      <c r="D34" s="234"/>
      <c r="E34" s="235"/>
      <c r="F34" s="17" t="s">
        <v>13</v>
      </c>
      <c r="G34" s="20">
        <v>2</v>
      </c>
    </row>
    <row r="35" spans="1:7" x14ac:dyDescent="0.2">
      <c r="A35" s="26"/>
      <c r="B35" s="16"/>
      <c r="C35" s="233" t="s">
        <v>107</v>
      </c>
      <c r="D35" s="234"/>
      <c r="E35" s="235"/>
      <c r="F35" s="17" t="s">
        <v>13</v>
      </c>
      <c r="G35" s="20">
        <v>1</v>
      </c>
    </row>
    <row r="36" spans="1:7" x14ac:dyDescent="0.2">
      <c r="A36" s="26"/>
      <c r="B36" s="16"/>
      <c r="C36" s="233" t="s">
        <v>111</v>
      </c>
      <c r="D36" s="234"/>
      <c r="E36" s="235"/>
      <c r="F36" s="17" t="s">
        <v>13</v>
      </c>
      <c r="G36" s="20">
        <v>2</v>
      </c>
    </row>
    <row r="37" spans="1:7" x14ac:dyDescent="0.2">
      <c r="A37" s="26"/>
      <c r="B37" s="16"/>
      <c r="C37" s="233" t="s">
        <v>112</v>
      </c>
      <c r="D37" s="234"/>
      <c r="E37" s="235"/>
      <c r="F37" s="17" t="s">
        <v>13</v>
      </c>
      <c r="G37" s="20">
        <v>2</v>
      </c>
    </row>
    <row r="38" spans="1:7" x14ac:dyDescent="0.2">
      <c r="A38" s="26"/>
      <c r="B38" s="16"/>
      <c r="C38" s="233" t="s">
        <v>113</v>
      </c>
      <c r="D38" s="234"/>
      <c r="E38" s="235"/>
      <c r="F38" s="17" t="s">
        <v>13</v>
      </c>
      <c r="G38" s="20">
        <v>1</v>
      </c>
    </row>
    <row r="39" spans="1:7" x14ac:dyDescent="0.2">
      <c r="A39" s="26">
        <v>4</v>
      </c>
      <c r="B39" s="16"/>
      <c r="C39" s="226" t="s">
        <v>85</v>
      </c>
      <c r="D39" s="227"/>
      <c r="E39" s="228"/>
      <c r="F39" s="17" t="s">
        <v>12</v>
      </c>
      <c r="G39" s="18">
        <v>256</v>
      </c>
    </row>
    <row r="40" spans="1:7" x14ac:dyDescent="0.2">
      <c r="A40" s="26"/>
      <c r="B40" s="16"/>
      <c r="C40" s="233" t="s">
        <v>87</v>
      </c>
      <c r="D40" s="234"/>
      <c r="E40" s="235"/>
      <c r="F40" s="19" t="s">
        <v>12</v>
      </c>
      <c r="G40" s="20">
        <v>10</v>
      </c>
    </row>
    <row r="41" spans="1:7" x14ac:dyDescent="0.2">
      <c r="A41" s="26"/>
      <c r="B41" s="16"/>
      <c r="C41" s="233" t="s">
        <v>86</v>
      </c>
      <c r="D41" s="234"/>
      <c r="E41" s="235"/>
      <c r="F41" s="19" t="s">
        <v>12</v>
      </c>
      <c r="G41" s="20">
        <v>21</v>
      </c>
    </row>
    <row r="42" spans="1:7" x14ac:dyDescent="0.2">
      <c r="A42" s="26"/>
      <c r="B42" s="16"/>
      <c r="C42" s="233" t="s">
        <v>82</v>
      </c>
      <c r="D42" s="234"/>
      <c r="E42" s="235"/>
      <c r="F42" s="19" t="s">
        <v>12</v>
      </c>
      <c r="G42" s="20">
        <v>43</v>
      </c>
    </row>
    <row r="43" spans="1:7" x14ac:dyDescent="0.2">
      <c r="A43" s="26"/>
      <c r="B43" s="16"/>
      <c r="C43" s="233" t="s">
        <v>83</v>
      </c>
      <c r="D43" s="234"/>
      <c r="E43" s="235"/>
      <c r="F43" s="19" t="s">
        <v>12</v>
      </c>
      <c r="G43" s="20">
        <v>32</v>
      </c>
    </row>
    <row r="44" spans="1:7" x14ac:dyDescent="0.2">
      <c r="A44" s="26"/>
      <c r="B44" s="16"/>
      <c r="C44" s="233" t="s">
        <v>84</v>
      </c>
      <c r="D44" s="234"/>
      <c r="E44" s="235"/>
      <c r="F44" s="19" t="s">
        <v>12</v>
      </c>
      <c r="G44" s="20">
        <v>150</v>
      </c>
    </row>
    <row r="45" spans="1:7" ht="15.75" customHeight="1" x14ac:dyDescent="0.2">
      <c r="A45" s="26">
        <v>5</v>
      </c>
      <c r="B45" s="16"/>
      <c r="C45" s="229" t="s">
        <v>95</v>
      </c>
      <c r="D45" s="230"/>
      <c r="E45" s="231"/>
      <c r="F45" s="19" t="s">
        <v>13</v>
      </c>
      <c r="G45" s="20">
        <v>131</v>
      </c>
    </row>
    <row r="46" spans="1:7" ht="14.25" customHeight="1" x14ac:dyDescent="0.2">
      <c r="A46" s="26"/>
      <c r="B46" s="16"/>
      <c r="C46" s="233" t="s">
        <v>93</v>
      </c>
      <c r="D46" s="234"/>
      <c r="E46" s="235"/>
      <c r="F46" s="19" t="s">
        <v>13</v>
      </c>
      <c r="G46" s="20">
        <v>32</v>
      </c>
    </row>
    <row r="47" spans="1:7" ht="14.25" customHeight="1" x14ac:dyDescent="0.2">
      <c r="A47" s="26"/>
      <c r="B47" s="16"/>
      <c r="C47" s="233" t="s">
        <v>118</v>
      </c>
      <c r="D47" s="234"/>
      <c r="E47" s="235"/>
      <c r="F47" s="19" t="s">
        <v>13</v>
      </c>
      <c r="G47" s="20">
        <v>1</v>
      </c>
    </row>
    <row r="48" spans="1:7" x14ac:dyDescent="0.2">
      <c r="A48" s="26"/>
      <c r="B48" s="16"/>
      <c r="C48" s="233" t="s">
        <v>116</v>
      </c>
      <c r="D48" s="234"/>
      <c r="E48" s="235"/>
      <c r="F48" s="19" t="s">
        <v>13</v>
      </c>
      <c r="G48" s="20">
        <v>32</v>
      </c>
    </row>
    <row r="49" spans="1:7" x14ac:dyDescent="0.2">
      <c r="A49" s="26"/>
      <c r="B49" s="16"/>
      <c r="C49" s="233" t="s">
        <v>94</v>
      </c>
      <c r="D49" s="234"/>
      <c r="E49" s="235"/>
      <c r="F49" s="19" t="s">
        <v>13</v>
      </c>
      <c r="G49" s="20">
        <v>2</v>
      </c>
    </row>
    <row r="50" spans="1:7" x14ac:dyDescent="0.2">
      <c r="A50" s="26"/>
      <c r="B50" s="16"/>
      <c r="C50" s="233" t="s">
        <v>117</v>
      </c>
      <c r="D50" s="234"/>
      <c r="E50" s="235"/>
      <c r="F50" s="19" t="s">
        <v>13</v>
      </c>
      <c r="G50" s="20">
        <v>32</v>
      </c>
    </row>
    <row r="51" spans="1:7" x14ac:dyDescent="0.2">
      <c r="A51" s="26"/>
      <c r="B51" s="16"/>
      <c r="C51" s="233" t="s">
        <v>119</v>
      </c>
      <c r="D51" s="234"/>
      <c r="E51" s="235"/>
      <c r="F51" s="19" t="s">
        <v>13</v>
      </c>
      <c r="G51" s="20">
        <v>32</v>
      </c>
    </row>
    <row r="52" spans="1:7" x14ac:dyDescent="0.2">
      <c r="A52" s="26">
        <v>6</v>
      </c>
      <c r="B52" s="16"/>
      <c r="C52" s="226" t="s">
        <v>15</v>
      </c>
      <c r="D52" s="227"/>
      <c r="E52" s="228"/>
      <c r="F52" s="19" t="s">
        <v>12</v>
      </c>
      <c r="G52" s="20">
        <v>109</v>
      </c>
    </row>
    <row r="53" spans="1:7" x14ac:dyDescent="0.2">
      <c r="A53" s="26"/>
      <c r="B53" s="16"/>
      <c r="C53" s="226" t="s">
        <v>92</v>
      </c>
      <c r="D53" s="227"/>
      <c r="E53" s="228"/>
      <c r="F53" s="19" t="s">
        <v>12</v>
      </c>
      <c r="G53" s="20">
        <v>5</v>
      </c>
    </row>
    <row r="54" spans="1:7" x14ac:dyDescent="0.2">
      <c r="A54" s="26"/>
      <c r="B54" s="16"/>
      <c r="C54" s="226" t="s">
        <v>91</v>
      </c>
      <c r="D54" s="227"/>
      <c r="E54" s="228"/>
      <c r="F54" s="19" t="s">
        <v>12</v>
      </c>
      <c r="G54" s="20">
        <v>21</v>
      </c>
    </row>
    <row r="55" spans="1:7" x14ac:dyDescent="0.2">
      <c r="A55" s="26"/>
      <c r="B55" s="16"/>
      <c r="C55" s="226" t="s">
        <v>88</v>
      </c>
      <c r="D55" s="227"/>
      <c r="E55" s="228"/>
      <c r="F55" s="19" t="s">
        <v>12</v>
      </c>
      <c r="G55" s="20">
        <v>43</v>
      </c>
    </row>
    <row r="56" spans="1:7" x14ac:dyDescent="0.2">
      <c r="A56" s="26"/>
      <c r="B56" s="16"/>
      <c r="C56" s="226" t="s">
        <v>89</v>
      </c>
      <c r="D56" s="227"/>
      <c r="E56" s="228"/>
      <c r="F56" s="19" t="s">
        <v>12</v>
      </c>
      <c r="G56" s="20">
        <v>20</v>
      </c>
    </row>
    <row r="57" spans="1:7" x14ac:dyDescent="0.2">
      <c r="A57" s="26"/>
      <c r="B57" s="16"/>
      <c r="C57" s="226" t="s">
        <v>90</v>
      </c>
      <c r="D57" s="227"/>
      <c r="E57" s="228"/>
      <c r="F57" s="19" t="s">
        <v>12</v>
      </c>
      <c r="G57" s="20">
        <v>20</v>
      </c>
    </row>
    <row r="58" spans="1:7" ht="13.5" customHeight="1" x14ac:dyDescent="0.2">
      <c r="A58" s="26">
        <v>7</v>
      </c>
      <c r="B58" s="16"/>
      <c r="C58" s="229" t="s">
        <v>96</v>
      </c>
      <c r="D58" s="230"/>
      <c r="E58" s="231"/>
      <c r="F58" s="19" t="s">
        <v>11</v>
      </c>
      <c r="G58" s="20">
        <v>21</v>
      </c>
    </row>
    <row r="59" spans="1:7" x14ac:dyDescent="0.2">
      <c r="A59" s="26">
        <v>8</v>
      </c>
      <c r="B59" s="16"/>
      <c r="C59" s="226" t="s">
        <v>97</v>
      </c>
      <c r="D59" s="227"/>
      <c r="E59" s="228"/>
      <c r="F59" s="19" t="s">
        <v>46</v>
      </c>
      <c r="G59" s="20">
        <v>371</v>
      </c>
    </row>
    <row r="60" spans="1:7" x14ac:dyDescent="0.2">
      <c r="A60" s="26">
        <v>9</v>
      </c>
      <c r="B60" s="16"/>
      <c r="C60" s="229" t="s">
        <v>17</v>
      </c>
      <c r="D60" s="230"/>
      <c r="E60" s="231"/>
      <c r="F60" s="19" t="s">
        <v>18</v>
      </c>
      <c r="G60" s="20">
        <v>2</v>
      </c>
    </row>
    <row r="61" spans="1:7" x14ac:dyDescent="0.2">
      <c r="A61" s="26">
        <v>10</v>
      </c>
      <c r="B61" s="16"/>
      <c r="C61" s="226" t="s">
        <v>120</v>
      </c>
      <c r="D61" s="227"/>
      <c r="E61" s="228"/>
      <c r="F61" s="19" t="s">
        <v>8</v>
      </c>
      <c r="G61" s="20">
        <v>1</v>
      </c>
    </row>
    <row r="62" spans="1:7" ht="26.25" customHeight="1" x14ac:dyDescent="0.2">
      <c r="A62" s="26">
        <v>11</v>
      </c>
      <c r="B62" s="16"/>
      <c r="C62" s="229" t="s">
        <v>224</v>
      </c>
      <c r="D62" s="232"/>
      <c r="E62" s="232"/>
      <c r="F62" s="19" t="s">
        <v>8</v>
      </c>
      <c r="G62" s="20">
        <v>1</v>
      </c>
    </row>
    <row r="63" spans="1:7" s="12" customFormat="1" ht="14.25" x14ac:dyDescent="0.2">
      <c r="A63" s="111"/>
      <c r="B63" s="111"/>
      <c r="C63" s="246" t="s">
        <v>1</v>
      </c>
      <c r="D63" s="247"/>
      <c r="E63" s="248"/>
      <c r="F63" s="112"/>
      <c r="G63" s="113"/>
    </row>
    <row r="64" spans="1:7" s="12" customFormat="1" ht="14.25" x14ac:dyDescent="0.2">
      <c r="A64" s="114"/>
      <c r="B64" s="114"/>
      <c r="C64" s="115"/>
      <c r="D64" s="115"/>
      <c r="E64" s="115"/>
      <c r="F64" s="116"/>
      <c r="G64" s="117"/>
    </row>
    <row r="65" spans="1:7" s="102" customFormat="1" ht="14.25" customHeight="1" x14ac:dyDescent="0.2">
      <c r="A65" s="118" t="s">
        <v>66</v>
      </c>
      <c r="B65" s="118"/>
      <c r="C65" s="224"/>
      <c r="D65" s="224"/>
      <c r="E65" s="224"/>
      <c r="F65" s="224"/>
      <c r="G65" s="119"/>
    </row>
    <row r="66" spans="1:7" s="102" customFormat="1" ht="14.25" customHeight="1" x14ac:dyDescent="0.2">
      <c r="A66" s="120"/>
      <c r="B66" s="120"/>
      <c r="C66" s="222" t="s">
        <v>0</v>
      </c>
      <c r="D66" s="222"/>
      <c r="E66" s="222"/>
      <c r="F66" s="222"/>
      <c r="G66" s="119"/>
    </row>
    <row r="67" spans="1:7" s="102" customFormat="1" ht="14.25" customHeight="1" x14ac:dyDescent="0.2">
      <c r="A67" s="122" t="s">
        <v>67</v>
      </c>
      <c r="B67" s="122"/>
      <c r="C67" s="225"/>
      <c r="D67" s="225"/>
      <c r="E67" s="225"/>
      <c r="F67" s="225"/>
      <c r="G67" s="119"/>
    </row>
    <row r="68" spans="1:7" s="102" customFormat="1" ht="14.25" customHeight="1" x14ac:dyDescent="0.2">
      <c r="A68" s="120"/>
      <c r="B68" s="120"/>
      <c r="C68" s="121"/>
      <c r="D68" s="121"/>
      <c r="E68" s="121"/>
      <c r="F68" s="121"/>
      <c r="G68" s="119"/>
    </row>
    <row r="69" spans="1:7" s="102" customFormat="1" ht="14.25" customHeight="1" x14ac:dyDescent="0.2">
      <c r="A69" s="118" t="s">
        <v>136</v>
      </c>
      <c r="B69" s="118"/>
      <c r="C69" s="223"/>
      <c r="D69" s="223"/>
      <c r="E69" s="223"/>
      <c r="F69" s="223"/>
      <c r="G69" s="119"/>
    </row>
    <row r="70" spans="1:7" s="102" customFormat="1" ht="14.25" customHeight="1" x14ac:dyDescent="0.2">
      <c r="A70" s="120"/>
      <c r="B70" s="120"/>
      <c r="C70" s="222" t="s">
        <v>0</v>
      </c>
      <c r="D70" s="222"/>
      <c r="E70" s="222"/>
      <c r="F70" s="222"/>
      <c r="G70" s="119"/>
    </row>
    <row r="71" spans="1:7" s="102" customFormat="1" ht="14.25" customHeight="1" x14ac:dyDescent="0.2">
      <c r="A71" s="122" t="s">
        <v>67</v>
      </c>
      <c r="B71" s="122"/>
      <c r="C71" s="223"/>
      <c r="D71" s="223"/>
      <c r="E71" s="223"/>
      <c r="F71" s="223"/>
      <c r="G71" s="119"/>
    </row>
    <row r="72" spans="1:7" s="92" customFormat="1" ht="15" x14ac:dyDescent="0.25">
      <c r="A72" s="123"/>
      <c r="B72" s="123"/>
      <c r="C72" s="123"/>
      <c r="D72" s="123"/>
      <c r="E72" s="123"/>
      <c r="F72" s="123"/>
      <c r="G72" s="123"/>
    </row>
  </sheetData>
  <mergeCells count="74">
    <mergeCell ref="C63:E63"/>
    <mergeCell ref="C19:E19"/>
    <mergeCell ref="C40:E40"/>
    <mergeCell ref="C41:E41"/>
    <mergeCell ref="C21:E21"/>
    <mergeCell ref="C22:E22"/>
    <mergeCell ref="C23:E23"/>
    <mergeCell ref="C24:E24"/>
    <mergeCell ref="C45:E45"/>
    <mergeCell ref="C43:E43"/>
    <mergeCell ref="C53:E53"/>
    <mergeCell ref="C51:E51"/>
    <mergeCell ref="C44:E44"/>
    <mergeCell ref="C48:E48"/>
    <mergeCell ref="C38:E38"/>
    <mergeCell ref="C31:E31"/>
    <mergeCell ref="A6:C6"/>
    <mergeCell ref="D9:G9"/>
    <mergeCell ref="A10:G10"/>
    <mergeCell ref="D6:G6"/>
    <mergeCell ref="A7:C7"/>
    <mergeCell ref="A1:G1"/>
    <mergeCell ref="A2:G2"/>
    <mergeCell ref="A3:G3"/>
    <mergeCell ref="A5:C5"/>
    <mergeCell ref="D5:G5"/>
    <mergeCell ref="G12:G15"/>
    <mergeCell ref="F12:F15"/>
    <mergeCell ref="C18:E18"/>
    <mergeCell ref="D7:G7"/>
    <mergeCell ref="A8:C8"/>
    <mergeCell ref="D8:G8"/>
    <mergeCell ref="A9:C9"/>
    <mergeCell ref="A11:G11"/>
    <mergeCell ref="C55:E55"/>
    <mergeCell ref="C47:E47"/>
    <mergeCell ref="C50:E50"/>
    <mergeCell ref="C49:E49"/>
    <mergeCell ref="C20:E20"/>
    <mergeCell ref="C52:E52"/>
    <mergeCell ref="C42:E42"/>
    <mergeCell ref="C25:E25"/>
    <mergeCell ref="C26:E26"/>
    <mergeCell ref="C36:E36"/>
    <mergeCell ref="C37:E37"/>
    <mergeCell ref="C54:E54"/>
    <mergeCell ref="C46:E46"/>
    <mergeCell ref="C32:E32"/>
    <mergeCell ref="C34:E34"/>
    <mergeCell ref="C35:E35"/>
    <mergeCell ref="C39:E39"/>
    <mergeCell ref="A12:A15"/>
    <mergeCell ref="B12:B15"/>
    <mergeCell ref="C12:E15"/>
    <mergeCell ref="C27:E27"/>
    <mergeCell ref="C28:E28"/>
    <mergeCell ref="C29:E29"/>
    <mergeCell ref="C30:E30"/>
    <mergeCell ref="C17:E17"/>
    <mergeCell ref="C16:E16"/>
    <mergeCell ref="C33:E33"/>
    <mergeCell ref="C56:E56"/>
    <mergeCell ref="C58:E58"/>
    <mergeCell ref="C57:E57"/>
    <mergeCell ref="C60:E60"/>
    <mergeCell ref="C62:E62"/>
    <mergeCell ref="C61:E61"/>
    <mergeCell ref="C59:E59"/>
    <mergeCell ref="C70:F70"/>
    <mergeCell ref="C71:F71"/>
    <mergeCell ref="C65:F65"/>
    <mergeCell ref="C66:F66"/>
    <mergeCell ref="C67:F67"/>
    <mergeCell ref="C69:F69"/>
  </mergeCells>
  <phoneticPr fontId="0" type="noConversion"/>
  <pageMargins left="0.57999999999999996" right="0.2" top="0.53" bottom="0.36" header="0.2" footer="0.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Zeros="0" zoomScale="87" zoomScaleNormal="87" workbookViewId="0">
      <selection activeCell="A2" sqref="A2:G2"/>
    </sheetView>
  </sheetViews>
  <sheetFormatPr defaultRowHeight="12.75" x14ac:dyDescent="0.2"/>
  <cols>
    <col min="1" max="1" width="8.5703125" style="1" customWidth="1"/>
    <col min="2" max="2" width="7.140625" style="1" customWidth="1"/>
    <col min="3" max="3" width="15.85546875" style="1" customWidth="1"/>
    <col min="4" max="4" width="3" style="1" customWidth="1"/>
    <col min="5" max="5" width="26.7109375" style="1" customWidth="1"/>
    <col min="6" max="6" width="13" style="1" customWidth="1"/>
    <col min="7" max="7" width="13.42578125" style="13" customWidth="1"/>
    <col min="8" max="16384" width="9.140625" style="1"/>
  </cols>
  <sheetData>
    <row r="1" spans="1:13" s="2" customFormat="1" ht="24" customHeight="1" x14ac:dyDescent="0.25">
      <c r="A1" s="154" t="s">
        <v>173</v>
      </c>
      <c r="B1" s="154"/>
      <c r="C1" s="154"/>
      <c r="D1" s="154"/>
      <c r="E1" s="154"/>
      <c r="F1" s="154"/>
      <c r="G1" s="154"/>
    </row>
    <row r="2" spans="1:13" ht="19.5" customHeight="1" x14ac:dyDescent="0.2">
      <c r="A2" s="243" t="s">
        <v>145</v>
      </c>
      <c r="B2" s="243"/>
      <c r="C2" s="243"/>
      <c r="D2" s="243"/>
      <c r="E2" s="243"/>
      <c r="F2" s="243"/>
      <c r="G2" s="243"/>
    </row>
    <row r="3" spans="1:13" s="3" customFormat="1" ht="15.75" x14ac:dyDescent="0.25">
      <c r="A3" s="244" t="s">
        <v>2</v>
      </c>
      <c r="B3" s="244"/>
      <c r="C3" s="244"/>
      <c r="D3" s="244"/>
      <c r="E3" s="244"/>
      <c r="F3" s="244"/>
      <c r="G3" s="244"/>
    </row>
    <row r="4" spans="1:13" s="8" customFormat="1" ht="9.75" customHeight="1" x14ac:dyDescent="0.25">
      <c r="A4" s="4"/>
      <c r="B4" s="5"/>
      <c r="C4" s="6"/>
      <c r="D4" s="7"/>
      <c r="E4" s="5"/>
      <c r="F4" s="5"/>
      <c r="G4" s="4"/>
    </row>
    <row r="5" spans="1:13" s="34" customFormat="1" ht="36" customHeight="1" x14ac:dyDescent="0.25">
      <c r="A5" s="156" t="s">
        <v>3</v>
      </c>
      <c r="B5" s="156"/>
      <c r="C5" s="156"/>
      <c r="D5" s="157" t="s">
        <v>171</v>
      </c>
      <c r="E5" s="157"/>
      <c r="F5" s="157"/>
      <c r="G5" s="157"/>
    </row>
    <row r="6" spans="1:13" s="34" customFormat="1" ht="30" customHeight="1" x14ac:dyDescent="0.25">
      <c r="A6" s="156" t="s">
        <v>4</v>
      </c>
      <c r="B6" s="156"/>
      <c r="C6" s="156"/>
      <c r="D6" s="157" t="s">
        <v>171</v>
      </c>
      <c r="E6" s="157"/>
      <c r="F6" s="157"/>
      <c r="G6" s="157"/>
    </row>
    <row r="7" spans="1:13" s="34" customFormat="1" ht="15.75" x14ac:dyDescent="0.25">
      <c r="A7" s="171" t="s">
        <v>5</v>
      </c>
      <c r="B7" s="171"/>
      <c r="C7" s="171"/>
      <c r="D7" s="172" t="s">
        <v>169</v>
      </c>
      <c r="E7" s="173"/>
      <c r="F7" s="173"/>
      <c r="G7" s="173"/>
    </row>
    <row r="8" spans="1:13" s="34" customFormat="1" ht="15.75" x14ac:dyDescent="0.25">
      <c r="A8" s="171" t="s">
        <v>16</v>
      </c>
      <c r="B8" s="171"/>
      <c r="C8" s="171"/>
      <c r="D8" s="174"/>
      <c r="E8" s="175"/>
      <c r="F8" s="175"/>
      <c r="G8" s="175"/>
    </row>
    <row r="9" spans="1:13" s="5" customFormat="1" ht="15.75" x14ac:dyDescent="0.25">
      <c r="A9" s="241"/>
      <c r="B9" s="241"/>
      <c r="C9" s="241"/>
      <c r="D9" s="245"/>
      <c r="E9" s="245"/>
      <c r="F9" s="245"/>
      <c r="G9" s="245"/>
    </row>
    <row r="10" spans="1:13" s="34" customFormat="1" ht="15.75" x14ac:dyDescent="0.25">
      <c r="A10" s="218"/>
      <c r="B10" s="218"/>
      <c r="C10" s="218"/>
      <c r="D10" s="218"/>
      <c r="E10" s="218"/>
      <c r="F10" s="218"/>
      <c r="G10" s="218"/>
    </row>
    <row r="11" spans="1:13" s="28" customFormat="1" ht="15.75" x14ac:dyDescent="0.25">
      <c r="A11" s="187"/>
      <c r="B11" s="187"/>
      <c r="C11" s="187"/>
      <c r="D11" s="187"/>
      <c r="E11" s="187"/>
      <c r="F11" s="187"/>
      <c r="G11" s="187"/>
      <c r="H11" s="34"/>
      <c r="I11" s="34"/>
      <c r="J11" s="34"/>
      <c r="K11" s="34"/>
      <c r="L11" s="34"/>
      <c r="M11" s="34"/>
    </row>
    <row r="12" spans="1:13" s="94" customFormat="1" ht="20.25" customHeight="1" x14ac:dyDescent="0.25">
      <c r="A12" s="166" t="s">
        <v>9</v>
      </c>
      <c r="B12" s="166" t="s">
        <v>6</v>
      </c>
      <c r="C12" s="202" t="s">
        <v>7</v>
      </c>
      <c r="D12" s="203"/>
      <c r="E12" s="204"/>
      <c r="F12" s="199" t="s">
        <v>135</v>
      </c>
      <c r="G12" s="199" t="s">
        <v>23</v>
      </c>
      <c r="H12" s="93"/>
      <c r="I12" s="93"/>
      <c r="J12" s="93"/>
      <c r="K12" s="93"/>
      <c r="L12" s="93"/>
      <c r="M12" s="93"/>
    </row>
    <row r="13" spans="1:13" s="94" customFormat="1" ht="14.25" customHeight="1" x14ac:dyDescent="0.25">
      <c r="A13" s="167"/>
      <c r="B13" s="167"/>
      <c r="C13" s="205"/>
      <c r="D13" s="206"/>
      <c r="E13" s="207"/>
      <c r="F13" s="200"/>
      <c r="G13" s="200"/>
      <c r="H13" s="93"/>
      <c r="I13" s="93"/>
      <c r="J13" s="93"/>
      <c r="K13" s="93"/>
      <c r="L13" s="93"/>
      <c r="M13" s="93"/>
    </row>
    <row r="14" spans="1:13" s="94" customFormat="1" ht="12" customHeight="1" x14ac:dyDescent="0.25">
      <c r="A14" s="167"/>
      <c r="B14" s="167"/>
      <c r="C14" s="205"/>
      <c r="D14" s="206"/>
      <c r="E14" s="207"/>
      <c r="F14" s="200"/>
      <c r="G14" s="200"/>
      <c r="H14" s="93"/>
      <c r="I14" s="93"/>
      <c r="J14" s="93"/>
      <c r="K14" s="93"/>
      <c r="L14" s="93"/>
      <c r="M14" s="93"/>
    </row>
    <row r="15" spans="1:13" s="94" customFormat="1" ht="9.75" customHeight="1" x14ac:dyDescent="0.25">
      <c r="A15" s="168"/>
      <c r="B15" s="168"/>
      <c r="C15" s="208"/>
      <c r="D15" s="209"/>
      <c r="E15" s="210"/>
      <c r="F15" s="201"/>
      <c r="G15" s="201"/>
      <c r="H15" s="93"/>
      <c r="I15" s="93"/>
      <c r="J15" s="93"/>
      <c r="K15" s="93"/>
      <c r="L15" s="93"/>
      <c r="M15" s="93"/>
    </row>
    <row r="16" spans="1:13" s="97" customFormat="1" ht="12.75" customHeight="1" x14ac:dyDescent="0.2">
      <c r="A16" s="95">
        <v>1</v>
      </c>
      <c r="B16" s="95">
        <v>2</v>
      </c>
      <c r="C16" s="194">
        <v>3</v>
      </c>
      <c r="D16" s="194"/>
      <c r="E16" s="194"/>
      <c r="F16" s="95">
        <v>4</v>
      </c>
      <c r="G16" s="95">
        <v>5</v>
      </c>
      <c r="H16" s="96"/>
      <c r="I16" s="96"/>
      <c r="J16" s="96"/>
      <c r="K16" s="96"/>
      <c r="L16" s="96"/>
      <c r="M16" s="96"/>
    </row>
    <row r="17" spans="1:7" ht="15.75" x14ac:dyDescent="0.2">
      <c r="A17" s="32"/>
      <c r="B17" s="33"/>
      <c r="C17" s="236"/>
      <c r="D17" s="237"/>
      <c r="E17" s="238"/>
      <c r="F17" s="110"/>
      <c r="G17" s="25"/>
    </row>
    <row r="18" spans="1:7" ht="15.75" customHeight="1" x14ac:dyDescent="0.2">
      <c r="A18" s="26">
        <v>1</v>
      </c>
      <c r="B18" s="16"/>
      <c r="C18" s="226" t="s">
        <v>137</v>
      </c>
      <c r="D18" s="227"/>
      <c r="E18" s="228"/>
      <c r="F18" s="17" t="s">
        <v>12</v>
      </c>
      <c r="G18" s="18">
        <v>37</v>
      </c>
    </row>
    <row r="19" spans="1:7" x14ac:dyDescent="0.2">
      <c r="A19" s="26"/>
      <c r="B19" s="16"/>
      <c r="C19" s="233" t="s">
        <v>84</v>
      </c>
      <c r="D19" s="234"/>
      <c r="E19" s="235"/>
      <c r="F19" s="19" t="s">
        <v>12</v>
      </c>
      <c r="G19" s="20">
        <v>37</v>
      </c>
    </row>
    <row r="20" spans="1:7" ht="18.75" customHeight="1" x14ac:dyDescent="0.2">
      <c r="A20" s="26">
        <v>2</v>
      </c>
      <c r="B20" s="16"/>
      <c r="C20" s="229" t="s">
        <v>138</v>
      </c>
      <c r="D20" s="230"/>
      <c r="E20" s="231"/>
      <c r="F20" s="17" t="s">
        <v>12</v>
      </c>
      <c r="G20" s="18">
        <v>0.5</v>
      </c>
    </row>
    <row r="21" spans="1:7" x14ac:dyDescent="0.2">
      <c r="A21" s="26">
        <v>3</v>
      </c>
      <c r="B21" s="16"/>
      <c r="C21" s="229" t="s">
        <v>95</v>
      </c>
      <c r="D21" s="230"/>
      <c r="E21" s="231"/>
      <c r="F21" s="19" t="s">
        <v>13</v>
      </c>
      <c r="G21" s="20">
        <v>10</v>
      </c>
    </row>
    <row r="22" spans="1:7" x14ac:dyDescent="0.2">
      <c r="A22" s="26"/>
      <c r="B22" s="16"/>
      <c r="C22" s="233" t="s">
        <v>139</v>
      </c>
      <c r="D22" s="234"/>
      <c r="E22" s="235"/>
      <c r="F22" s="19" t="s">
        <v>13</v>
      </c>
      <c r="G22" s="20">
        <v>10</v>
      </c>
    </row>
    <row r="23" spans="1:7" x14ac:dyDescent="0.2">
      <c r="A23" s="26">
        <v>4</v>
      </c>
      <c r="B23" s="16"/>
      <c r="C23" s="226" t="s">
        <v>15</v>
      </c>
      <c r="D23" s="227"/>
      <c r="E23" s="228"/>
      <c r="F23" s="19" t="s">
        <v>12</v>
      </c>
      <c r="G23" s="20">
        <v>35</v>
      </c>
    </row>
    <row r="24" spans="1:7" x14ac:dyDescent="0.2">
      <c r="A24" s="26"/>
      <c r="B24" s="16"/>
      <c r="C24" s="233" t="s">
        <v>140</v>
      </c>
      <c r="D24" s="234"/>
      <c r="E24" s="235"/>
      <c r="F24" s="19" t="s">
        <v>12</v>
      </c>
      <c r="G24" s="20">
        <v>35</v>
      </c>
    </row>
    <row r="25" spans="1:7" x14ac:dyDescent="0.2">
      <c r="A25" s="26">
        <v>5</v>
      </c>
      <c r="B25" s="16"/>
      <c r="C25" s="229" t="s">
        <v>141</v>
      </c>
      <c r="D25" s="230"/>
      <c r="E25" s="231"/>
      <c r="F25" s="19" t="s">
        <v>13</v>
      </c>
      <c r="G25" s="20">
        <v>4</v>
      </c>
    </row>
    <row r="26" spans="1:7" x14ac:dyDescent="0.2">
      <c r="A26" s="26">
        <v>6</v>
      </c>
      <c r="B26" s="16"/>
      <c r="C26" s="226" t="s">
        <v>142</v>
      </c>
      <c r="D26" s="227"/>
      <c r="E26" s="228"/>
      <c r="F26" s="19" t="s">
        <v>14</v>
      </c>
      <c r="G26" s="20">
        <v>10</v>
      </c>
    </row>
    <row r="27" spans="1:7" x14ac:dyDescent="0.2">
      <c r="A27" s="26">
        <v>7</v>
      </c>
      <c r="B27" s="16"/>
      <c r="C27" s="229" t="s">
        <v>17</v>
      </c>
      <c r="D27" s="230"/>
      <c r="E27" s="231"/>
      <c r="F27" s="19" t="s">
        <v>18</v>
      </c>
      <c r="G27" s="20">
        <v>5</v>
      </c>
    </row>
    <row r="28" spans="1:7" x14ac:dyDescent="0.2">
      <c r="A28" s="26">
        <v>8</v>
      </c>
      <c r="B28" s="16"/>
      <c r="C28" s="226" t="s">
        <v>143</v>
      </c>
      <c r="D28" s="227"/>
      <c r="E28" s="228"/>
      <c r="F28" s="19" t="s">
        <v>12</v>
      </c>
      <c r="G28" s="20">
        <v>20</v>
      </c>
    </row>
    <row r="29" spans="1:7" x14ac:dyDescent="0.2">
      <c r="A29" s="26">
        <v>9</v>
      </c>
      <c r="B29" s="16"/>
      <c r="C29" s="226" t="s">
        <v>144</v>
      </c>
      <c r="D29" s="227"/>
      <c r="E29" s="228"/>
      <c r="F29" s="19" t="s">
        <v>13</v>
      </c>
      <c r="G29" s="20">
        <v>7</v>
      </c>
    </row>
    <row r="30" spans="1:7" x14ac:dyDescent="0.2">
      <c r="A30" s="26"/>
      <c r="B30" s="16"/>
      <c r="C30" s="226"/>
      <c r="D30" s="227"/>
      <c r="E30" s="228"/>
      <c r="F30" s="19"/>
      <c r="G30" s="20"/>
    </row>
    <row r="31" spans="1:7" x14ac:dyDescent="0.2">
      <c r="A31" s="26"/>
      <c r="B31" s="22"/>
      <c r="C31" s="249" t="s">
        <v>10</v>
      </c>
      <c r="D31" s="250"/>
      <c r="E31" s="251"/>
      <c r="F31" s="23"/>
      <c r="G31" s="24"/>
    </row>
    <row r="32" spans="1:7" s="12" customFormat="1" ht="14.25" x14ac:dyDescent="0.2">
      <c r="A32" s="111"/>
      <c r="B32" s="111"/>
      <c r="C32" s="246" t="s">
        <v>1</v>
      </c>
      <c r="D32" s="247"/>
      <c r="E32" s="248"/>
      <c r="F32" s="112"/>
      <c r="G32" s="113"/>
    </row>
    <row r="33" spans="1:7" s="12" customFormat="1" ht="14.25" x14ac:dyDescent="0.2">
      <c r="A33" s="114"/>
      <c r="B33" s="114"/>
      <c r="C33" s="115"/>
      <c r="D33" s="115"/>
      <c r="E33" s="115"/>
      <c r="F33" s="116"/>
      <c r="G33" s="117"/>
    </row>
    <row r="34" spans="1:7" s="12" customFormat="1" ht="14.25" x14ac:dyDescent="0.2">
      <c r="A34" s="114"/>
      <c r="B34" s="114"/>
      <c r="C34" s="124"/>
      <c r="D34" s="124"/>
      <c r="E34" s="124"/>
      <c r="F34" s="125"/>
      <c r="G34" s="117"/>
    </row>
    <row r="35" spans="1:7" s="12" customFormat="1" ht="14.25" x14ac:dyDescent="0.2">
      <c r="A35" s="114"/>
      <c r="B35" s="114"/>
      <c r="C35" s="124"/>
      <c r="D35" s="124"/>
      <c r="E35" s="124"/>
      <c r="F35" s="125"/>
      <c r="G35" s="117"/>
    </row>
    <row r="36" spans="1:7" s="102" customFormat="1" ht="14.25" customHeight="1" x14ac:dyDescent="0.2">
      <c r="A36" s="118" t="s">
        <v>66</v>
      </c>
      <c r="B36" s="118"/>
      <c r="C36" s="224"/>
      <c r="D36" s="224"/>
      <c r="E36" s="224"/>
      <c r="F36" s="224"/>
      <c r="G36" s="119"/>
    </row>
    <row r="37" spans="1:7" s="102" customFormat="1" ht="14.25" customHeight="1" x14ac:dyDescent="0.2">
      <c r="A37" s="120"/>
      <c r="B37" s="120"/>
      <c r="C37" s="222" t="s">
        <v>0</v>
      </c>
      <c r="D37" s="222"/>
      <c r="E37" s="222"/>
      <c r="F37" s="222"/>
      <c r="G37" s="119"/>
    </row>
    <row r="38" spans="1:7" s="102" customFormat="1" ht="14.25" customHeight="1" x14ac:dyDescent="0.2">
      <c r="A38" s="122" t="s">
        <v>67</v>
      </c>
      <c r="B38" s="122"/>
      <c r="C38" s="225"/>
      <c r="D38" s="225"/>
      <c r="E38" s="225"/>
      <c r="F38" s="225"/>
      <c r="G38" s="119"/>
    </row>
    <row r="39" spans="1:7" s="102" customFormat="1" ht="14.25" customHeight="1" x14ac:dyDescent="0.2">
      <c r="A39" s="120"/>
      <c r="B39" s="120"/>
      <c r="C39" s="121"/>
      <c r="D39" s="121"/>
      <c r="E39" s="121"/>
      <c r="F39" s="121"/>
      <c r="G39" s="119"/>
    </row>
    <row r="40" spans="1:7" s="102" customFormat="1" ht="14.25" customHeight="1" x14ac:dyDescent="0.2">
      <c r="A40" s="118" t="s">
        <v>136</v>
      </c>
      <c r="B40" s="118"/>
      <c r="C40" s="223"/>
      <c r="D40" s="223"/>
      <c r="E40" s="223"/>
      <c r="F40" s="223"/>
      <c r="G40" s="119"/>
    </row>
    <row r="41" spans="1:7" s="102" customFormat="1" ht="14.25" customHeight="1" x14ac:dyDescent="0.2">
      <c r="A41" s="120"/>
      <c r="B41" s="120"/>
      <c r="C41" s="222" t="s">
        <v>0</v>
      </c>
      <c r="D41" s="222"/>
      <c r="E41" s="222"/>
      <c r="F41" s="222"/>
      <c r="G41" s="119"/>
    </row>
    <row r="42" spans="1:7" s="102" customFormat="1" ht="14.25" customHeight="1" x14ac:dyDescent="0.2">
      <c r="A42" s="122" t="s">
        <v>67</v>
      </c>
      <c r="B42" s="122"/>
      <c r="C42" s="223"/>
      <c r="D42" s="223"/>
      <c r="E42" s="223"/>
      <c r="F42" s="223"/>
      <c r="G42" s="119"/>
    </row>
    <row r="43" spans="1:7" s="92" customFormat="1" ht="15" x14ac:dyDescent="0.25">
      <c r="A43" s="123"/>
      <c r="B43" s="123"/>
      <c r="C43" s="123"/>
      <c r="D43" s="123"/>
      <c r="E43" s="123"/>
      <c r="F43" s="123"/>
      <c r="G43" s="123"/>
    </row>
  </sheetData>
  <mergeCells count="43">
    <mergeCell ref="C18:E18"/>
    <mergeCell ref="C42:F42"/>
    <mergeCell ref="C36:F36"/>
    <mergeCell ref="C37:F37"/>
    <mergeCell ref="C38:F38"/>
    <mergeCell ref="C40:F40"/>
    <mergeCell ref="C41:F41"/>
    <mergeCell ref="A11:G11"/>
    <mergeCell ref="C17:E17"/>
    <mergeCell ref="C16:E16"/>
    <mergeCell ref="G12:G15"/>
    <mergeCell ref="F12:F15"/>
    <mergeCell ref="A12:A15"/>
    <mergeCell ref="B12:B15"/>
    <mergeCell ref="C12:E15"/>
    <mergeCell ref="D9:G9"/>
    <mergeCell ref="A10:G10"/>
    <mergeCell ref="D6:G6"/>
    <mergeCell ref="A7:C7"/>
    <mergeCell ref="D7:G7"/>
    <mergeCell ref="A8:C8"/>
    <mergeCell ref="D8:G8"/>
    <mergeCell ref="A9:C9"/>
    <mergeCell ref="A6:C6"/>
    <mergeCell ref="A1:G1"/>
    <mergeCell ref="A2:G2"/>
    <mergeCell ref="A3:G3"/>
    <mergeCell ref="A5:C5"/>
    <mergeCell ref="D5:G5"/>
    <mergeCell ref="C32:E32"/>
    <mergeCell ref="C19:E19"/>
    <mergeCell ref="C21:E21"/>
    <mergeCell ref="C22:E22"/>
    <mergeCell ref="C23:E23"/>
    <mergeCell ref="C24:E24"/>
    <mergeCell ref="C25:E25"/>
    <mergeCell ref="C26:E26"/>
    <mergeCell ref="C31:E31"/>
    <mergeCell ref="C30:E30"/>
    <mergeCell ref="C27:E27"/>
    <mergeCell ref="C28:E28"/>
    <mergeCell ref="C29:E29"/>
    <mergeCell ref="C20:E20"/>
  </mergeCells>
  <phoneticPr fontId="0" type="noConversion"/>
  <pageMargins left="0.57999999999999996" right="0.2" top="1.17" bottom="0.36" header="0.2" footer="0.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Zeros="0" zoomScale="87" zoomScaleNormal="87" workbookViewId="0">
      <selection activeCell="N13" sqref="N13"/>
    </sheetView>
  </sheetViews>
  <sheetFormatPr defaultRowHeight="12.75" x14ac:dyDescent="0.2"/>
  <cols>
    <col min="1" max="1" width="9" style="1" customWidth="1"/>
    <col min="2" max="2" width="7.140625" style="1" customWidth="1"/>
    <col min="3" max="3" width="15.28515625" style="1" customWidth="1"/>
    <col min="4" max="4" width="3" style="1" customWidth="1"/>
    <col min="5" max="5" width="26.7109375" style="1" customWidth="1"/>
    <col min="6" max="6" width="13" style="1" customWidth="1"/>
    <col min="7" max="7" width="14.140625" style="13" customWidth="1"/>
    <col min="8" max="16384" width="9.140625" style="1"/>
  </cols>
  <sheetData>
    <row r="1" spans="1:13" s="2" customFormat="1" ht="24" customHeight="1" x14ac:dyDescent="0.25">
      <c r="A1" s="154" t="s">
        <v>174</v>
      </c>
      <c r="B1" s="154"/>
      <c r="C1" s="154"/>
      <c r="D1" s="154"/>
      <c r="E1" s="154"/>
      <c r="F1" s="154"/>
      <c r="G1" s="154"/>
    </row>
    <row r="2" spans="1:13" ht="19.5" customHeight="1" x14ac:dyDescent="0.2">
      <c r="A2" s="243" t="s">
        <v>150</v>
      </c>
      <c r="B2" s="243"/>
      <c r="C2" s="243"/>
      <c r="D2" s="243"/>
      <c r="E2" s="243"/>
      <c r="F2" s="243"/>
      <c r="G2" s="243"/>
    </row>
    <row r="3" spans="1:13" s="3" customFormat="1" ht="15.75" x14ac:dyDescent="0.25">
      <c r="A3" s="244" t="s">
        <v>2</v>
      </c>
      <c r="B3" s="244"/>
      <c r="C3" s="244"/>
      <c r="D3" s="244"/>
      <c r="E3" s="244"/>
      <c r="F3" s="244"/>
      <c r="G3" s="244"/>
    </row>
    <row r="4" spans="1:13" s="8" customFormat="1" ht="9.75" customHeight="1" x14ac:dyDescent="0.25">
      <c r="A4" s="4"/>
      <c r="B4" s="5"/>
      <c r="C4" s="6"/>
      <c r="D4" s="7"/>
      <c r="E4" s="5"/>
      <c r="F4" s="5"/>
      <c r="G4" s="4"/>
    </row>
    <row r="5" spans="1:13" s="34" customFormat="1" ht="45.75" customHeight="1" x14ac:dyDescent="0.25">
      <c r="A5" s="156" t="s">
        <v>3</v>
      </c>
      <c r="B5" s="156"/>
      <c r="C5" s="156"/>
      <c r="D5" s="157" t="s">
        <v>171</v>
      </c>
      <c r="E5" s="157"/>
      <c r="F5" s="157"/>
      <c r="G5" s="157"/>
    </row>
    <row r="6" spans="1:13" s="34" customFormat="1" ht="34.5" customHeight="1" x14ac:dyDescent="0.25">
      <c r="A6" s="156" t="s">
        <v>4</v>
      </c>
      <c r="B6" s="156"/>
      <c r="C6" s="156"/>
      <c r="D6" s="157" t="s">
        <v>171</v>
      </c>
      <c r="E6" s="157"/>
      <c r="F6" s="157"/>
      <c r="G6" s="157"/>
    </row>
    <row r="7" spans="1:13" s="34" customFormat="1" ht="15.75" x14ac:dyDescent="0.25">
      <c r="A7" s="171" t="s">
        <v>5</v>
      </c>
      <c r="B7" s="171"/>
      <c r="C7" s="171"/>
      <c r="D7" s="172" t="s">
        <v>172</v>
      </c>
      <c r="E7" s="173"/>
      <c r="F7" s="173"/>
      <c r="G7" s="173"/>
    </row>
    <row r="8" spans="1:13" s="34" customFormat="1" ht="15.75" x14ac:dyDescent="0.25">
      <c r="A8" s="171" t="s">
        <v>16</v>
      </c>
      <c r="B8" s="171"/>
      <c r="C8" s="171"/>
      <c r="D8" s="174"/>
      <c r="E8" s="175"/>
      <c r="F8" s="175"/>
      <c r="G8" s="175"/>
    </row>
    <row r="9" spans="1:13" s="5" customFormat="1" ht="15.75" x14ac:dyDescent="0.25">
      <c r="A9" s="241"/>
      <c r="B9" s="241"/>
      <c r="C9" s="241"/>
      <c r="D9" s="245"/>
      <c r="E9" s="245"/>
      <c r="F9" s="245"/>
      <c r="G9" s="245"/>
    </row>
    <row r="10" spans="1:13" s="34" customFormat="1" ht="15.75" x14ac:dyDescent="0.25">
      <c r="A10" s="218"/>
      <c r="B10" s="218"/>
      <c r="C10" s="218"/>
      <c r="D10" s="218"/>
      <c r="E10" s="218"/>
      <c r="F10" s="218"/>
      <c r="G10" s="218"/>
    </row>
    <row r="11" spans="1:13" s="28" customFormat="1" ht="15.75" x14ac:dyDescent="0.25">
      <c r="A11" s="187"/>
      <c r="B11" s="187"/>
      <c r="C11" s="187"/>
      <c r="D11" s="187"/>
      <c r="E11" s="187"/>
      <c r="F11" s="187"/>
      <c r="G11" s="187"/>
      <c r="H11" s="34"/>
      <c r="I11" s="34"/>
      <c r="J11" s="34"/>
      <c r="K11" s="34"/>
      <c r="L11" s="34"/>
      <c r="M11" s="34"/>
    </row>
    <row r="12" spans="1:13" s="94" customFormat="1" ht="20.25" customHeight="1" x14ac:dyDescent="0.25">
      <c r="A12" s="166" t="s">
        <v>9</v>
      </c>
      <c r="B12" s="166" t="s">
        <v>6</v>
      </c>
      <c r="C12" s="202" t="s">
        <v>7</v>
      </c>
      <c r="D12" s="203"/>
      <c r="E12" s="204"/>
      <c r="F12" s="199" t="s">
        <v>135</v>
      </c>
      <c r="G12" s="199" t="s">
        <v>23</v>
      </c>
      <c r="H12" s="93"/>
      <c r="I12" s="93"/>
      <c r="J12" s="93"/>
      <c r="K12" s="93"/>
      <c r="L12" s="93"/>
      <c r="M12" s="93"/>
    </row>
    <row r="13" spans="1:13" s="94" customFormat="1" ht="14.25" customHeight="1" x14ac:dyDescent="0.25">
      <c r="A13" s="167"/>
      <c r="B13" s="167"/>
      <c r="C13" s="205"/>
      <c r="D13" s="206"/>
      <c r="E13" s="207"/>
      <c r="F13" s="200"/>
      <c r="G13" s="200"/>
      <c r="H13" s="93"/>
      <c r="I13" s="93"/>
      <c r="J13" s="93"/>
      <c r="K13" s="93"/>
      <c r="L13" s="93"/>
      <c r="M13" s="93"/>
    </row>
    <row r="14" spans="1:13" s="94" customFormat="1" ht="12" customHeight="1" x14ac:dyDescent="0.25">
      <c r="A14" s="167"/>
      <c r="B14" s="167"/>
      <c r="C14" s="205"/>
      <c r="D14" s="206"/>
      <c r="E14" s="207"/>
      <c r="F14" s="200"/>
      <c r="G14" s="200"/>
      <c r="H14" s="93"/>
      <c r="I14" s="93"/>
      <c r="J14" s="93"/>
      <c r="K14" s="93"/>
      <c r="L14" s="93"/>
      <c r="M14" s="93"/>
    </row>
    <row r="15" spans="1:13" s="94" customFormat="1" ht="9.75" customHeight="1" x14ac:dyDescent="0.25">
      <c r="A15" s="168"/>
      <c r="B15" s="168"/>
      <c r="C15" s="208"/>
      <c r="D15" s="209"/>
      <c r="E15" s="210"/>
      <c r="F15" s="201"/>
      <c r="G15" s="201"/>
      <c r="H15" s="93"/>
      <c r="I15" s="93"/>
      <c r="J15" s="93"/>
      <c r="K15" s="93"/>
      <c r="L15" s="93"/>
      <c r="M15" s="93"/>
    </row>
    <row r="16" spans="1:13" s="97" customFormat="1" ht="12.75" customHeight="1" x14ac:dyDescent="0.2">
      <c r="A16" s="95">
        <v>1</v>
      </c>
      <c r="B16" s="95">
        <v>2</v>
      </c>
      <c r="C16" s="194">
        <v>3</v>
      </c>
      <c r="D16" s="194"/>
      <c r="E16" s="194"/>
      <c r="F16" s="95">
        <v>4</v>
      </c>
      <c r="G16" s="95">
        <v>5</v>
      </c>
      <c r="H16" s="96"/>
      <c r="I16" s="96"/>
      <c r="J16" s="96"/>
      <c r="K16" s="96"/>
      <c r="L16" s="96"/>
      <c r="M16" s="96"/>
    </row>
    <row r="17" spans="1:7" ht="15.75" x14ac:dyDescent="0.2">
      <c r="A17" s="32"/>
      <c r="B17" s="33"/>
      <c r="C17" s="236"/>
      <c r="D17" s="237"/>
      <c r="E17" s="238"/>
      <c r="F17" s="110"/>
      <c r="G17" s="25"/>
    </row>
    <row r="18" spans="1:7" ht="16.5" customHeight="1" x14ac:dyDescent="0.2">
      <c r="A18" s="26">
        <v>1</v>
      </c>
      <c r="B18" s="16"/>
      <c r="C18" s="226" t="s">
        <v>146</v>
      </c>
      <c r="D18" s="227"/>
      <c r="E18" s="228"/>
      <c r="F18" s="17" t="s">
        <v>12</v>
      </c>
      <c r="G18" s="18">
        <v>35</v>
      </c>
    </row>
    <row r="19" spans="1:7" x14ac:dyDescent="0.2">
      <c r="A19" s="26"/>
      <c r="B19" s="16"/>
      <c r="C19" s="233" t="s">
        <v>84</v>
      </c>
      <c r="D19" s="234"/>
      <c r="E19" s="235"/>
      <c r="F19" s="19" t="s">
        <v>12</v>
      </c>
      <c r="G19" s="20">
        <v>35</v>
      </c>
    </row>
    <row r="20" spans="1:7" ht="16.5" customHeight="1" x14ac:dyDescent="0.2">
      <c r="A20" s="26">
        <v>2</v>
      </c>
      <c r="B20" s="16"/>
      <c r="C20" s="229" t="s">
        <v>138</v>
      </c>
      <c r="D20" s="230"/>
      <c r="E20" s="231"/>
      <c r="F20" s="17" t="s">
        <v>12</v>
      </c>
      <c r="G20" s="18">
        <v>0.5</v>
      </c>
    </row>
    <row r="21" spans="1:7" x14ac:dyDescent="0.2">
      <c r="A21" s="26">
        <v>3</v>
      </c>
      <c r="B21" s="16"/>
      <c r="C21" s="229" t="s">
        <v>147</v>
      </c>
      <c r="D21" s="230"/>
      <c r="E21" s="231"/>
      <c r="F21" s="17" t="s">
        <v>13</v>
      </c>
      <c r="G21" s="18">
        <v>2</v>
      </c>
    </row>
    <row r="22" spans="1:7" x14ac:dyDescent="0.2">
      <c r="A22" s="26">
        <v>4</v>
      </c>
      <c r="B22" s="16"/>
      <c r="C22" s="229" t="s">
        <v>95</v>
      </c>
      <c r="D22" s="230"/>
      <c r="E22" s="231"/>
      <c r="F22" s="19" t="s">
        <v>13</v>
      </c>
      <c r="G22" s="20">
        <v>6</v>
      </c>
    </row>
    <row r="23" spans="1:7" x14ac:dyDescent="0.2">
      <c r="A23" s="26"/>
      <c r="B23" s="16"/>
      <c r="C23" s="233" t="s">
        <v>139</v>
      </c>
      <c r="D23" s="234"/>
      <c r="E23" s="235"/>
      <c r="F23" s="19" t="s">
        <v>13</v>
      </c>
      <c r="G23" s="20">
        <v>6</v>
      </c>
    </row>
    <row r="24" spans="1:7" x14ac:dyDescent="0.2">
      <c r="A24" s="26">
        <v>5</v>
      </c>
      <c r="B24" s="16"/>
      <c r="C24" s="226" t="s">
        <v>15</v>
      </c>
      <c r="D24" s="227"/>
      <c r="E24" s="228"/>
      <c r="F24" s="19" t="s">
        <v>12</v>
      </c>
      <c r="G24" s="20">
        <v>3</v>
      </c>
    </row>
    <row r="25" spans="1:7" x14ac:dyDescent="0.2">
      <c r="A25" s="26"/>
      <c r="B25" s="16"/>
      <c r="C25" s="233" t="s">
        <v>148</v>
      </c>
      <c r="D25" s="234"/>
      <c r="E25" s="235"/>
      <c r="F25" s="19" t="s">
        <v>12</v>
      </c>
      <c r="G25" s="20">
        <v>3</v>
      </c>
    </row>
    <row r="26" spans="1:7" x14ac:dyDescent="0.2">
      <c r="A26" s="26">
        <v>6</v>
      </c>
      <c r="B26" s="16"/>
      <c r="C26" s="229" t="s">
        <v>149</v>
      </c>
      <c r="D26" s="230"/>
      <c r="E26" s="231"/>
      <c r="F26" s="19" t="s">
        <v>13</v>
      </c>
      <c r="G26" s="20">
        <v>3</v>
      </c>
    </row>
    <row r="27" spans="1:7" x14ac:dyDescent="0.2">
      <c r="A27" s="26">
        <v>7</v>
      </c>
      <c r="B27" s="16"/>
      <c r="C27" s="226" t="s">
        <v>142</v>
      </c>
      <c r="D27" s="227"/>
      <c r="E27" s="228"/>
      <c r="F27" s="19" t="s">
        <v>14</v>
      </c>
      <c r="G27" s="20">
        <v>10</v>
      </c>
    </row>
    <row r="28" spans="1:7" x14ac:dyDescent="0.2">
      <c r="A28" s="26">
        <v>8</v>
      </c>
      <c r="B28" s="16"/>
      <c r="C28" s="229" t="s">
        <v>17</v>
      </c>
      <c r="D28" s="230"/>
      <c r="E28" s="231"/>
      <c r="F28" s="19" t="s">
        <v>18</v>
      </c>
      <c r="G28" s="20">
        <v>3</v>
      </c>
    </row>
    <row r="29" spans="1:7" x14ac:dyDescent="0.2">
      <c r="A29" s="26">
        <v>9</v>
      </c>
      <c r="B29" s="16"/>
      <c r="C29" s="226" t="s">
        <v>143</v>
      </c>
      <c r="D29" s="227"/>
      <c r="E29" s="228"/>
      <c r="F29" s="19" t="s">
        <v>12</v>
      </c>
      <c r="G29" s="20">
        <v>15</v>
      </c>
    </row>
    <row r="30" spans="1:7" x14ac:dyDescent="0.2">
      <c r="A30" s="26">
        <v>10</v>
      </c>
      <c r="B30" s="16"/>
      <c r="C30" s="226" t="s">
        <v>144</v>
      </c>
      <c r="D30" s="227"/>
      <c r="E30" s="228"/>
      <c r="F30" s="19" t="s">
        <v>13</v>
      </c>
      <c r="G30" s="20">
        <v>3</v>
      </c>
    </row>
    <row r="31" spans="1:7" x14ac:dyDescent="0.2">
      <c r="A31" s="26"/>
      <c r="B31" s="16"/>
      <c r="C31" s="226"/>
      <c r="D31" s="227"/>
      <c r="E31" s="228"/>
      <c r="F31" s="19"/>
      <c r="G31" s="20"/>
    </row>
    <row r="32" spans="1:7" x14ac:dyDescent="0.2">
      <c r="A32" s="21"/>
      <c r="B32" s="22"/>
      <c r="C32" s="249" t="s">
        <v>10</v>
      </c>
      <c r="D32" s="250"/>
      <c r="E32" s="251"/>
      <c r="F32" s="23"/>
      <c r="G32" s="24"/>
    </row>
    <row r="33" spans="1:7" s="12" customFormat="1" ht="14.25" x14ac:dyDescent="0.2">
      <c r="A33" s="111"/>
      <c r="B33" s="111"/>
      <c r="C33" s="246" t="s">
        <v>1</v>
      </c>
      <c r="D33" s="247"/>
      <c r="E33" s="248"/>
      <c r="F33" s="112"/>
      <c r="G33" s="113"/>
    </row>
    <row r="34" spans="1:7" s="12" customFormat="1" ht="14.25" x14ac:dyDescent="0.2">
      <c r="A34" s="114"/>
      <c r="B34" s="114"/>
      <c r="C34" s="115"/>
      <c r="D34" s="115"/>
      <c r="E34" s="115"/>
      <c r="F34" s="116"/>
      <c r="G34" s="117"/>
    </row>
    <row r="35" spans="1:7" s="102" customFormat="1" ht="14.25" customHeight="1" x14ac:dyDescent="0.2">
      <c r="A35" s="118" t="s">
        <v>66</v>
      </c>
      <c r="B35" s="118"/>
      <c r="C35" s="224"/>
      <c r="D35" s="224"/>
      <c r="E35" s="224"/>
      <c r="F35" s="224"/>
      <c r="G35" s="119"/>
    </row>
    <row r="36" spans="1:7" s="102" customFormat="1" ht="14.25" customHeight="1" x14ac:dyDescent="0.2">
      <c r="A36" s="120"/>
      <c r="B36" s="120"/>
      <c r="C36" s="222" t="s">
        <v>0</v>
      </c>
      <c r="D36" s="222"/>
      <c r="E36" s="222"/>
      <c r="F36" s="222"/>
      <c r="G36" s="119"/>
    </row>
    <row r="37" spans="1:7" s="102" customFormat="1" ht="14.25" customHeight="1" x14ac:dyDescent="0.2">
      <c r="A37" s="122" t="s">
        <v>67</v>
      </c>
      <c r="B37" s="122"/>
      <c r="C37" s="225"/>
      <c r="D37" s="225"/>
      <c r="E37" s="225"/>
      <c r="F37" s="225"/>
      <c r="G37" s="119"/>
    </row>
    <row r="38" spans="1:7" s="102" customFormat="1" ht="14.25" customHeight="1" x14ac:dyDescent="0.2">
      <c r="A38" s="120"/>
      <c r="B38" s="120"/>
      <c r="C38" s="121"/>
      <c r="D38" s="121"/>
      <c r="E38" s="121"/>
      <c r="F38" s="121"/>
      <c r="G38" s="119"/>
    </row>
    <row r="39" spans="1:7" s="102" customFormat="1" ht="14.25" customHeight="1" x14ac:dyDescent="0.2">
      <c r="A39" s="118" t="s">
        <v>136</v>
      </c>
      <c r="B39" s="118"/>
      <c r="C39" s="223"/>
      <c r="D39" s="223"/>
      <c r="E39" s="223"/>
      <c r="F39" s="223"/>
      <c r="G39" s="119"/>
    </row>
    <row r="40" spans="1:7" s="102" customFormat="1" ht="14.25" customHeight="1" x14ac:dyDescent="0.2">
      <c r="A40" s="120"/>
      <c r="B40" s="120"/>
      <c r="C40" s="222" t="s">
        <v>0</v>
      </c>
      <c r="D40" s="222"/>
      <c r="E40" s="222"/>
      <c r="F40" s="222"/>
      <c r="G40" s="119"/>
    </row>
    <row r="41" spans="1:7" s="102" customFormat="1" ht="14.25" customHeight="1" x14ac:dyDescent="0.2">
      <c r="A41" s="122" t="s">
        <v>67</v>
      </c>
      <c r="B41" s="122"/>
      <c r="C41" s="223"/>
      <c r="D41" s="223"/>
      <c r="E41" s="223"/>
      <c r="F41" s="223"/>
      <c r="G41" s="119"/>
    </row>
    <row r="42" spans="1:7" s="92" customFormat="1" ht="15" x14ac:dyDescent="0.25">
      <c r="A42" s="123"/>
      <c r="B42" s="123"/>
      <c r="C42" s="123"/>
      <c r="D42" s="123"/>
      <c r="E42" s="123"/>
      <c r="F42" s="123"/>
      <c r="G42" s="123"/>
    </row>
  </sheetData>
  <mergeCells count="44">
    <mergeCell ref="C21:E21"/>
    <mergeCell ref="C22:E22"/>
    <mergeCell ref="C23:E23"/>
    <mergeCell ref="C24:E24"/>
    <mergeCell ref="C25:E25"/>
    <mergeCell ref="A1:G1"/>
    <mergeCell ref="A2:G2"/>
    <mergeCell ref="A3:G3"/>
    <mergeCell ref="A5:C5"/>
    <mergeCell ref="D5:G5"/>
    <mergeCell ref="A6:C6"/>
    <mergeCell ref="D9:G9"/>
    <mergeCell ref="A10:G10"/>
    <mergeCell ref="D6:G6"/>
    <mergeCell ref="A7:C7"/>
    <mergeCell ref="D7:G7"/>
    <mergeCell ref="A8:C8"/>
    <mergeCell ref="D8:G8"/>
    <mergeCell ref="A9:C9"/>
    <mergeCell ref="C29:E29"/>
    <mergeCell ref="C30:E30"/>
    <mergeCell ref="C20:E20"/>
    <mergeCell ref="C18:E18"/>
    <mergeCell ref="A11:G11"/>
    <mergeCell ref="C17:E17"/>
    <mergeCell ref="C16:E16"/>
    <mergeCell ref="G12:G15"/>
    <mergeCell ref="F12:F15"/>
    <mergeCell ref="A12:A15"/>
    <mergeCell ref="B12:B15"/>
    <mergeCell ref="C12:E15"/>
    <mergeCell ref="C26:E26"/>
    <mergeCell ref="C27:E27"/>
    <mergeCell ref="C28:E28"/>
    <mergeCell ref="C19:E19"/>
    <mergeCell ref="C32:E32"/>
    <mergeCell ref="C31:E31"/>
    <mergeCell ref="C40:F40"/>
    <mergeCell ref="C41:F41"/>
    <mergeCell ref="C35:F35"/>
    <mergeCell ref="C36:F36"/>
    <mergeCell ref="C37:F37"/>
    <mergeCell ref="C39:F39"/>
    <mergeCell ref="C33:E33"/>
  </mergeCells>
  <phoneticPr fontId="0" type="noConversion"/>
  <pageMargins left="0.57999999999999996" right="0.2" top="0.98" bottom="0.36" header="0.2" footer="0.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Zeros="0" zoomScale="87" zoomScaleNormal="87" workbookViewId="0">
      <selection activeCell="A10" sqref="A10:G11"/>
    </sheetView>
  </sheetViews>
  <sheetFormatPr defaultRowHeight="12.75" x14ac:dyDescent="0.2"/>
  <cols>
    <col min="1" max="1" width="9" style="1" customWidth="1"/>
    <col min="2" max="2" width="7.140625" style="1" customWidth="1"/>
    <col min="3" max="3" width="15.85546875" style="1" customWidth="1"/>
    <col min="4" max="4" width="3" style="1" customWidth="1"/>
    <col min="5" max="5" width="26.7109375" style="1" customWidth="1"/>
    <col min="6" max="6" width="13" style="1" customWidth="1"/>
    <col min="7" max="7" width="14.140625" style="13" customWidth="1"/>
    <col min="8" max="16384" width="9.140625" style="1"/>
  </cols>
  <sheetData>
    <row r="1" spans="1:13" s="2" customFormat="1" ht="24" customHeight="1" x14ac:dyDescent="0.25">
      <c r="A1" s="154" t="s">
        <v>175</v>
      </c>
      <c r="B1" s="154"/>
      <c r="C1" s="154"/>
      <c r="D1" s="154"/>
      <c r="E1" s="154"/>
      <c r="F1" s="154"/>
      <c r="G1" s="154"/>
    </row>
    <row r="2" spans="1:13" ht="19.5" customHeight="1" x14ac:dyDescent="0.2">
      <c r="A2" s="243" t="s">
        <v>165</v>
      </c>
      <c r="B2" s="243"/>
      <c r="C2" s="243"/>
      <c r="D2" s="243"/>
      <c r="E2" s="243"/>
      <c r="F2" s="243"/>
      <c r="G2" s="243"/>
    </row>
    <row r="3" spans="1:13" s="3" customFormat="1" ht="15.75" x14ac:dyDescent="0.25">
      <c r="A3" s="244" t="s">
        <v>2</v>
      </c>
      <c r="B3" s="244"/>
      <c r="C3" s="244"/>
      <c r="D3" s="244"/>
      <c r="E3" s="244"/>
      <c r="F3" s="244"/>
      <c r="G3" s="244"/>
    </row>
    <row r="4" spans="1:13" s="8" customFormat="1" ht="9.75" customHeight="1" x14ac:dyDescent="0.25">
      <c r="A4" s="4"/>
      <c r="B4" s="5"/>
      <c r="C4" s="6"/>
      <c r="D4" s="7"/>
      <c r="E4" s="5"/>
      <c r="F4" s="5"/>
      <c r="G4" s="4"/>
    </row>
    <row r="5" spans="1:13" s="34" customFormat="1" ht="33" customHeight="1" x14ac:dyDescent="0.25">
      <c r="A5" s="156" t="s">
        <v>3</v>
      </c>
      <c r="B5" s="156"/>
      <c r="C5" s="156"/>
      <c r="D5" s="157" t="s">
        <v>171</v>
      </c>
      <c r="E5" s="157"/>
      <c r="F5" s="157"/>
      <c r="G5" s="157"/>
    </row>
    <row r="6" spans="1:13" s="34" customFormat="1" ht="41.25" customHeight="1" x14ac:dyDescent="0.25">
      <c r="A6" s="156" t="s">
        <v>4</v>
      </c>
      <c r="B6" s="156"/>
      <c r="C6" s="156"/>
      <c r="D6" s="157" t="s">
        <v>171</v>
      </c>
      <c r="E6" s="157"/>
      <c r="F6" s="157"/>
      <c r="G6" s="157"/>
    </row>
    <row r="7" spans="1:13" s="34" customFormat="1" ht="15.75" x14ac:dyDescent="0.25">
      <c r="A7" s="171" t="s">
        <v>5</v>
      </c>
      <c r="B7" s="171"/>
      <c r="C7" s="171"/>
      <c r="D7" s="172" t="s">
        <v>169</v>
      </c>
      <c r="E7" s="173"/>
      <c r="F7" s="173"/>
      <c r="G7" s="173"/>
    </row>
    <row r="8" spans="1:13" s="34" customFormat="1" ht="15.75" x14ac:dyDescent="0.25">
      <c r="A8" s="171" t="s">
        <v>16</v>
      </c>
      <c r="B8" s="171"/>
      <c r="C8" s="171"/>
      <c r="D8" s="174"/>
      <c r="E8" s="175"/>
      <c r="F8" s="175"/>
      <c r="G8" s="175"/>
    </row>
    <row r="9" spans="1:13" s="5" customFormat="1" ht="15.75" x14ac:dyDescent="0.25">
      <c r="A9" s="241"/>
      <c r="B9" s="241"/>
      <c r="C9" s="241"/>
      <c r="D9" s="245"/>
      <c r="E9" s="245"/>
      <c r="F9" s="245"/>
      <c r="G9" s="245"/>
    </row>
    <row r="10" spans="1:13" s="34" customFormat="1" ht="15.75" x14ac:dyDescent="0.25">
      <c r="A10" s="218"/>
      <c r="B10" s="218"/>
      <c r="C10" s="218"/>
      <c r="D10" s="218"/>
      <c r="E10" s="218"/>
      <c r="F10" s="218"/>
      <c r="G10" s="218"/>
    </row>
    <row r="11" spans="1:13" s="28" customFormat="1" ht="15.75" x14ac:dyDescent="0.25">
      <c r="A11" s="187"/>
      <c r="B11" s="187"/>
      <c r="C11" s="187"/>
      <c r="D11" s="187"/>
      <c r="E11" s="187"/>
      <c r="F11" s="187"/>
      <c r="G11" s="187"/>
      <c r="H11" s="34"/>
      <c r="I11" s="34"/>
      <c r="J11" s="34"/>
      <c r="K11" s="34"/>
      <c r="L11" s="34"/>
      <c r="M11" s="34"/>
    </row>
    <row r="12" spans="1:13" s="94" customFormat="1" ht="20.25" customHeight="1" x14ac:dyDescent="0.25">
      <c r="A12" s="166" t="s">
        <v>9</v>
      </c>
      <c r="B12" s="166" t="s">
        <v>6</v>
      </c>
      <c r="C12" s="202" t="s">
        <v>7</v>
      </c>
      <c r="D12" s="203"/>
      <c r="E12" s="204"/>
      <c r="F12" s="199" t="s">
        <v>135</v>
      </c>
      <c r="G12" s="199" t="s">
        <v>23</v>
      </c>
      <c r="H12" s="93"/>
      <c r="I12" s="93"/>
      <c r="J12" s="93"/>
      <c r="K12" s="93"/>
      <c r="L12" s="93"/>
      <c r="M12" s="93"/>
    </row>
    <row r="13" spans="1:13" s="94" customFormat="1" ht="14.25" customHeight="1" x14ac:dyDescent="0.25">
      <c r="A13" s="167"/>
      <c r="B13" s="167"/>
      <c r="C13" s="205"/>
      <c r="D13" s="206"/>
      <c r="E13" s="207"/>
      <c r="F13" s="200"/>
      <c r="G13" s="200"/>
      <c r="H13" s="93"/>
      <c r="I13" s="93"/>
      <c r="J13" s="93"/>
      <c r="K13" s="93"/>
      <c r="L13" s="93"/>
      <c r="M13" s="93"/>
    </row>
    <row r="14" spans="1:13" s="94" customFormat="1" ht="12" customHeight="1" x14ac:dyDescent="0.25">
      <c r="A14" s="167"/>
      <c r="B14" s="167"/>
      <c r="C14" s="205"/>
      <c r="D14" s="206"/>
      <c r="E14" s="207"/>
      <c r="F14" s="200"/>
      <c r="G14" s="200"/>
      <c r="H14" s="93"/>
      <c r="I14" s="93"/>
      <c r="J14" s="93"/>
      <c r="K14" s="93"/>
      <c r="L14" s="93"/>
      <c r="M14" s="93"/>
    </row>
    <row r="15" spans="1:13" s="94" customFormat="1" ht="9.75" customHeight="1" x14ac:dyDescent="0.25">
      <c r="A15" s="168"/>
      <c r="B15" s="168"/>
      <c r="C15" s="208"/>
      <c r="D15" s="209"/>
      <c r="E15" s="210"/>
      <c r="F15" s="201"/>
      <c r="G15" s="201"/>
      <c r="H15" s="93"/>
      <c r="I15" s="93"/>
      <c r="J15" s="93"/>
      <c r="K15" s="93"/>
      <c r="L15" s="93"/>
      <c r="M15" s="93"/>
    </row>
    <row r="16" spans="1:13" s="97" customFormat="1" ht="12.75" customHeight="1" x14ac:dyDescent="0.2">
      <c r="A16" s="95">
        <v>1</v>
      </c>
      <c r="B16" s="95">
        <v>2</v>
      </c>
      <c r="C16" s="194">
        <v>3</v>
      </c>
      <c r="D16" s="194"/>
      <c r="E16" s="194"/>
      <c r="F16" s="95">
        <v>4</v>
      </c>
      <c r="G16" s="95">
        <v>5</v>
      </c>
      <c r="H16" s="96"/>
      <c r="I16" s="96"/>
      <c r="J16" s="96"/>
      <c r="K16" s="96"/>
      <c r="L16" s="96"/>
      <c r="M16" s="96"/>
    </row>
    <row r="17" spans="1:7" ht="15.75" x14ac:dyDescent="0.2">
      <c r="A17" s="32"/>
      <c r="B17" s="33"/>
      <c r="C17" s="236"/>
      <c r="D17" s="237"/>
      <c r="E17" s="238"/>
      <c r="F17" s="110"/>
      <c r="G17" s="25"/>
    </row>
    <row r="18" spans="1:7" ht="15" customHeight="1" x14ac:dyDescent="0.2">
      <c r="A18" s="26">
        <v>1</v>
      </c>
      <c r="B18" s="16"/>
      <c r="C18" s="226" t="s">
        <v>151</v>
      </c>
      <c r="D18" s="227"/>
      <c r="E18" s="228"/>
      <c r="F18" s="17" t="s">
        <v>12</v>
      </c>
      <c r="G18" s="18">
        <v>37</v>
      </c>
    </row>
    <row r="19" spans="1:7" x14ac:dyDescent="0.2">
      <c r="A19" s="26"/>
      <c r="B19" s="16"/>
      <c r="C19" s="233" t="s">
        <v>152</v>
      </c>
      <c r="D19" s="234"/>
      <c r="E19" s="235"/>
      <c r="F19" s="19" t="s">
        <v>12</v>
      </c>
      <c r="G19" s="20">
        <v>7</v>
      </c>
    </row>
    <row r="20" spans="1:7" ht="12.75" customHeight="1" x14ac:dyDescent="0.2">
      <c r="A20" s="26"/>
      <c r="B20" s="16"/>
      <c r="C20" s="233" t="s">
        <v>153</v>
      </c>
      <c r="D20" s="234"/>
      <c r="E20" s="235"/>
      <c r="F20" s="19" t="s">
        <v>12</v>
      </c>
      <c r="G20" s="20">
        <v>30</v>
      </c>
    </row>
    <row r="21" spans="1:7" x14ac:dyDescent="0.2">
      <c r="A21" s="26">
        <v>2</v>
      </c>
      <c r="B21" s="16"/>
      <c r="C21" s="229" t="s">
        <v>154</v>
      </c>
      <c r="D21" s="230"/>
      <c r="E21" s="231"/>
      <c r="F21" s="17" t="s">
        <v>13</v>
      </c>
      <c r="G21" s="18">
        <v>1</v>
      </c>
    </row>
    <row r="22" spans="1:7" x14ac:dyDescent="0.2">
      <c r="A22" s="26">
        <v>3</v>
      </c>
      <c r="B22" s="16"/>
      <c r="C22" s="229" t="s">
        <v>155</v>
      </c>
      <c r="D22" s="230"/>
      <c r="E22" s="231"/>
      <c r="F22" s="17" t="s">
        <v>13</v>
      </c>
      <c r="G22" s="18">
        <v>1</v>
      </c>
    </row>
    <row r="23" spans="1:7" x14ac:dyDescent="0.2">
      <c r="A23" s="26">
        <v>4</v>
      </c>
      <c r="B23" s="16"/>
      <c r="C23" s="229" t="s">
        <v>156</v>
      </c>
      <c r="D23" s="230"/>
      <c r="E23" s="231"/>
      <c r="F23" s="17" t="s">
        <v>13</v>
      </c>
      <c r="G23" s="18">
        <v>2</v>
      </c>
    </row>
    <row r="24" spans="1:7" x14ac:dyDescent="0.2">
      <c r="A24" s="26">
        <v>5</v>
      </c>
      <c r="B24" s="16"/>
      <c r="C24" s="229" t="s">
        <v>157</v>
      </c>
      <c r="D24" s="230"/>
      <c r="E24" s="231"/>
      <c r="F24" s="19" t="s">
        <v>13</v>
      </c>
      <c r="G24" s="20">
        <v>30</v>
      </c>
    </row>
    <row r="25" spans="1:7" x14ac:dyDescent="0.2">
      <c r="A25" s="26"/>
      <c r="B25" s="16"/>
      <c r="C25" s="233" t="s">
        <v>158</v>
      </c>
      <c r="D25" s="234"/>
      <c r="E25" s="235"/>
      <c r="F25" s="19" t="s">
        <v>13</v>
      </c>
      <c r="G25" s="20">
        <v>6</v>
      </c>
    </row>
    <row r="26" spans="1:7" x14ac:dyDescent="0.2">
      <c r="A26" s="26"/>
      <c r="B26" s="16"/>
      <c r="C26" s="233" t="s">
        <v>159</v>
      </c>
      <c r="D26" s="234"/>
      <c r="E26" s="235"/>
      <c r="F26" s="19" t="s">
        <v>13</v>
      </c>
      <c r="G26" s="20">
        <v>4</v>
      </c>
    </row>
    <row r="27" spans="1:7" x14ac:dyDescent="0.2">
      <c r="A27" s="26"/>
      <c r="B27" s="16"/>
      <c r="C27" s="233" t="s">
        <v>160</v>
      </c>
      <c r="D27" s="234"/>
      <c r="E27" s="235"/>
      <c r="F27" s="19" t="s">
        <v>13</v>
      </c>
      <c r="G27" s="20">
        <v>4</v>
      </c>
    </row>
    <row r="28" spans="1:7" x14ac:dyDescent="0.2">
      <c r="A28" s="26"/>
      <c r="B28" s="16"/>
      <c r="C28" s="233" t="s">
        <v>161</v>
      </c>
      <c r="D28" s="234"/>
      <c r="E28" s="235"/>
      <c r="F28" s="19" t="s">
        <v>13</v>
      </c>
      <c r="G28" s="20">
        <v>16</v>
      </c>
    </row>
    <row r="29" spans="1:7" x14ac:dyDescent="0.2">
      <c r="A29" s="26">
        <v>6</v>
      </c>
      <c r="B29" s="16"/>
      <c r="C29" s="229" t="s">
        <v>162</v>
      </c>
      <c r="D29" s="230"/>
      <c r="E29" s="231"/>
      <c r="F29" s="19" t="s">
        <v>13</v>
      </c>
      <c r="G29" s="20">
        <v>4</v>
      </c>
    </row>
    <row r="30" spans="1:7" x14ac:dyDescent="0.2">
      <c r="A30" s="26">
        <v>7</v>
      </c>
      <c r="B30" s="16"/>
      <c r="C30" s="229" t="s">
        <v>163</v>
      </c>
      <c r="D30" s="230"/>
      <c r="E30" s="231"/>
      <c r="F30" s="19" t="s">
        <v>13</v>
      </c>
      <c r="G30" s="20">
        <v>3</v>
      </c>
    </row>
    <row r="31" spans="1:7" x14ac:dyDescent="0.2">
      <c r="A31" s="26">
        <v>8</v>
      </c>
      <c r="B31" s="16"/>
      <c r="C31" s="226" t="s">
        <v>142</v>
      </c>
      <c r="D31" s="227"/>
      <c r="E31" s="228"/>
      <c r="F31" s="19" t="s">
        <v>14</v>
      </c>
      <c r="G31" s="20">
        <v>5</v>
      </c>
    </row>
    <row r="32" spans="1:7" x14ac:dyDescent="0.2">
      <c r="A32" s="26">
        <v>9</v>
      </c>
      <c r="B32" s="16"/>
      <c r="C32" s="229" t="s">
        <v>164</v>
      </c>
      <c r="D32" s="230"/>
      <c r="E32" s="231"/>
      <c r="F32" s="19" t="s">
        <v>13</v>
      </c>
      <c r="G32" s="20">
        <v>2</v>
      </c>
    </row>
    <row r="33" spans="1:7" ht="15" customHeight="1" x14ac:dyDescent="0.2">
      <c r="A33" s="26">
        <v>10</v>
      </c>
      <c r="B33" s="16"/>
      <c r="C33" s="226" t="s">
        <v>143</v>
      </c>
      <c r="D33" s="227"/>
      <c r="E33" s="228"/>
      <c r="F33" s="19" t="s">
        <v>12</v>
      </c>
      <c r="G33" s="20">
        <v>33</v>
      </c>
    </row>
    <row r="34" spans="1:7" x14ac:dyDescent="0.2">
      <c r="A34" s="26"/>
      <c r="B34" s="16"/>
      <c r="C34" s="226"/>
      <c r="D34" s="227"/>
      <c r="E34" s="228"/>
      <c r="F34" s="19"/>
      <c r="G34" s="20"/>
    </row>
    <row r="35" spans="1:7" x14ac:dyDescent="0.2">
      <c r="A35" s="21"/>
      <c r="B35" s="22"/>
      <c r="C35" s="249" t="s">
        <v>10</v>
      </c>
      <c r="D35" s="250"/>
      <c r="E35" s="251"/>
      <c r="F35" s="23"/>
      <c r="G35" s="24"/>
    </row>
    <row r="36" spans="1:7" s="12" customFormat="1" ht="14.25" x14ac:dyDescent="0.2">
      <c r="A36" s="111"/>
      <c r="B36" s="111"/>
      <c r="C36" s="246" t="s">
        <v>1</v>
      </c>
      <c r="D36" s="247"/>
      <c r="E36" s="248"/>
      <c r="F36" s="112"/>
      <c r="G36" s="113"/>
    </row>
    <row r="37" spans="1:7" s="12" customFormat="1" ht="14.25" x14ac:dyDescent="0.2">
      <c r="A37" s="114"/>
      <c r="B37" s="114"/>
      <c r="C37" s="115"/>
      <c r="D37" s="115"/>
      <c r="E37" s="115"/>
      <c r="F37" s="116"/>
      <c r="G37" s="117"/>
    </row>
    <row r="38" spans="1:7" s="102" customFormat="1" ht="14.25" customHeight="1" x14ac:dyDescent="0.2">
      <c r="A38" s="118" t="s">
        <v>66</v>
      </c>
      <c r="B38" s="118"/>
      <c r="C38" s="224"/>
      <c r="D38" s="224"/>
      <c r="E38" s="224"/>
      <c r="F38" s="224"/>
      <c r="G38" s="119"/>
    </row>
    <row r="39" spans="1:7" s="102" customFormat="1" ht="14.25" customHeight="1" x14ac:dyDescent="0.2">
      <c r="A39" s="120"/>
      <c r="B39" s="120"/>
      <c r="C39" s="222" t="s">
        <v>0</v>
      </c>
      <c r="D39" s="222"/>
      <c r="E39" s="222"/>
      <c r="F39" s="222"/>
      <c r="G39" s="119"/>
    </row>
    <row r="40" spans="1:7" s="102" customFormat="1" ht="14.25" customHeight="1" x14ac:dyDescent="0.2">
      <c r="A40" s="122" t="s">
        <v>67</v>
      </c>
      <c r="B40" s="122"/>
      <c r="C40" s="225"/>
      <c r="D40" s="225"/>
      <c r="E40" s="225"/>
      <c r="F40" s="225"/>
      <c r="G40" s="119"/>
    </row>
    <row r="41" spans="1:7" s="102" customFormat="1" ht="14.25" customHeight="1" x14ac:dyDescent="0.2">
      <c r="A41" s="120"/>
      <c r="B41" s="120"/>
      <c r="C41" s="121"/>
      <c r="D41" s="121"/>
      <c r="E41" s="121"/>
      <c r="F41" s="121"/>
      <c r="G41" s="119"/>
    </row>
    <row r="42" spans="1:7" s="102" customFormat="1" ht="14.25" customHeight="1" x14ac:dyDescent="0.2">
      <c r="A42" s="118" t="s">
        <v>136</v>
      </c>
      <c r="B42" s="118"/>
      <c r="C42" s="223"/>
      <c r="D42" s="223"/>
      <c r="E42" s="223"/>
      <c r="F42" s="223"/>
      <c r="G42" s="119"/>
    </row>
    <row r="43" spans="1:7" s="102" customFormat="1" ht="14.25" customHeight="1" x14ac:dyDescent="0.2">
      <c r="A43" s="120"/>
      <c r="B43" s="120"/>
      <c r="C43" s="222" t="s">
        <v>0</v>
      </c>
      <c r="D43" s="222"/>
      <c r="E43" s="222"/>
      <c r="F43" s="222"/>
      <c r="G43" s="119"/>
    </row>
    <row r="44" spans="1:7" s="102" customFormat="1" ht="14.25" customHeight="1" x14ac:dyDescent="0.2">
      <c r="A44" s="122" t="s">
        <v>67</v>
      </c>
      <c r="B44" s="122"/>
      <c r="C44" s="223"/>
      <c r="D44" s="223"/>
      <c r="E44" s="223"/>
      <c r="F44" s="223"/>
      <c r="G44" s="119"/>
    </row>
    <row r="45" spans="1:7" s="92" customFormat="1" ht="15" x14ac:dyDescent="0.25">
      <c r="A45" s="123"/>
      <c r="B45" s="123"/>
      <c r="C45" s="123"/>
      <c r="D45" s="123"/>
      <c r="E45" s="123"/>
      <c r="F45" s="123"/>
      <c r="G45" s="123"/>
    </row>
  </sheetData>
  <mergeCells count="47">
    <mergeCell ref="C43:F43"/>
    <mergeCell ref="C44:F44"/>
    <mergeCell ref="C38:F38"/>
    <mergeCell ref="C39:F39"/>
    <mergeCell ref="C40:F40"/>
    <mergeCell ref="C42:F42"/>
    <mergeCell ref="B12:B15"/>
    <mergeCell ref="C12:E15"/>
    <mergeCell ref="C27:E27"/>
    <mergeCell ref="C28:E28"/>
    <mergeCell ref="C29:E29"/>
    <mergeCell ref="C20:E20"/>
    <mergeCell ref="C18:E18"/>
    <mergeCell ref="A1:G1"/>
    <mergeCell ref="A2:G2"/>
    <mergeCell ref="A3:G3"/>
    <mergeCell ref="A5:C5"/>
    <mergeCell ref="D5:G5"/>
    <mergeCell ref="A6:C6"/>
    <mergeCell ref="D9:G9"/>
    <mergeCell ref="A10:G10"/>
    <mergeCell ref="D6:G6"/>
    <mergeCell ref="C33:E33"/>
    <mergeCell ref="A7:C7"/>
    <mergeCell ref="D7:G7"/>
    <mergeCell ref="A8:C8"/>
    <mergeCell ref="D8:G8"/>
    <mergeCell ref="A9:C9"/>
    <mergeCell ref="A11:G11"/>
    <mergeCell ref="C17:E17"/>
    <mergeCell ref="C16:E16"/>
    <mergeCell ref="G12:G15"/>
    <mergeCell ref="F12:F15"/>
    <mergeCell ref="A12:A15"/>
    <mergeCell ref="C36:E36"/>
    <mergeCell ref="C19:E19"/>
    <mergeCell ref="C21:E21"/>
    <mergeCell ref="C22:E22"/>
    <mergeCell ref="C23:E23"/>
    <mergeCell ref="C24:E24"/>
    <mergeCell ref="C25:E25"/>
    <mergeCell ref="C26:E26"/>
    <mergeCell ref="C31:E31"/>
    <mergeCell ref="C35:E35"/>
    <mergeCell ref="C34:E34"/>
    <mergeCell ref="C30:E30"/>
    <mergeCell ref="C32:E32"/>
  </mergeCells>
  <phoneticPr fontId="0" type="noConversion"/>
  <pageMargins left="0.57999999999999996" right="0.2" top="1.24" bottom="0.36" header="0.2" footer="0.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Zeros="0" zoomScale="80" zoomScaleNormal="80" workbookViewId="0">
      <selection activeCell="D5" sqref="D5:G5"/>
    </sheetView>
  </sheetViews>
  <sheetFormatPr defaultRowHeight="12.75" x14ac:dyDescent="0.2"/>
  <cols>
    <col min="1" max="1" width="10.5703125" style="1" customWidth="1"/>
    <col min="2" max="2" width="9" style="1" customWidth="1"/>
    <col min="3" max="3" width="15.140625" style="1" customWidth="1"/>
    <col min="4" max="4" width="3" style="1" customWidth="1"/>
    <col min="5" max="5" width="23.140625" style="1" customWidth="1"/>
    <col min="6" max="6" width="12.28515625" style="1" customWidth="1"/>
    <col min="7" max="7" width="22.7109375" style="13" customWidth="1"/>
    <col min="8" max="16384" width="9.140625" style="1"/>
  </cols>
  <sheetData>
    <row r="1" spans="1:8" s="2" customFormat="1" ht="24" customHeight="1" x14ac:dyDescent="0.25">
      <c r="A1" s="154" t="s">
        <v>176</v>
      </c>
      <c r="B1" s="154"/>
      <c r="C1" s="154"/>
      <c r="D1" s="154"/>
      <c r="E1" s="154"/>
      <c r="F1" s="154"/>
      <c r="G1" s="154"/>
    </row>
    <row r="2" spans="1:8" ht="21.75" customHeight="1" x14ac:dyDescent="0.2">
      <c r="A2" s="255" t="s">
        <v>20</v>
      </c>
      <c r="B2" s="255"/>
      <c r="C2" s="255"/>
      <c r="D2" s="255"/>
      <c r="E2" s="255"/>
      <c r="F2" s="255"/>
      <c r="G2" s="255"/>
    </row>
    <row r="3" spans="1:8" s="3" customFormat="1" ht="15.75" x14ac:dyDescent="0.25">
      <c r="A3" s="244" t="s">
        <v>2</v>
      </c>
      <c r="B3" s="244"/>
      <c r="C3" s="244"/>
      <c r="D3" s="244"/>
      <c r="E3" s="244"/>
      <c r="F3" s="244"/>
      <c r="G3" s="244"/>
    </row>
    <row r="4" spans="1:8" s="8" customFormat="1" ht="9.75" customHeight="1" x14ac:dyDescent="0.25">
      <c r="A4" s="4"/>
      <c r="B4" s="5"/>
      <c r="C4" s="6"/>
      <c r="D4" s="7"/>
      <c r="E4" s="5"/>
      <c r="F4" s="5"/>
      <c r="G4" s="4"/>
    </row>
    <row r="5" spans="1:8" s="34" customFormat="1" ht="60.75" customHeight="1" x14ac:dyDescent="0.25">
      <c r="A5" s="156" t="s">
        <v>3</v>
      </c>
      <c r="B5" s="156"/>
      <c r="C5" s="156"/>
      <c r="D5" s="157" t="s">
        <v>171</v>
      </c>
      <c r="E5" s="157"/>
      <c r="F5" s="157"/>
      <c r="G5" s="157"/>
    </row>
    <row r="6" spans="1:8" s="34" customFormat="1" ht="39.75" customHeight="1" x14ac:dyDescent="0.25">
      <c r="A6" s="156" t="s">
        <v>4</v>
      </c>
      <c r="B6" s="156"/>
      <c r="C6" s="156"/>
      <c r="D6" s="157" t="s">
        <v>171</v>
      </c>
      <c r="E6" s="157"/>
      <c r="F6" s="157"/>
      <c r="G6" s="157"/>
    </row>
    <row r="7" spans="1:8" s="34" customFormat="1" ht="15.75" x14ac:dyDescent="0.25">
      <c r="A7" s="171" t="s">
        <v>5</v>
      </c>
      <c r="B7" s="171"/>
      <c r="C7" s="171"/>
      <c r="D7" s="172" t="s">
        <v>169</v>
      </c>
      <c r="E7" s="173"/>
      <c r="F7" s="173"/>
      <c r="G7" s="173"/>
    </row>
    <row r="8" spans="1:8" s="34" customFormat="1" ht="15.75" x14ac:dyDescent="0.25">
      <c r="A8" s="171" t="s">
        <v>16</v>
      </c>
      <c r="B8" s="171"/>
      <c r="C8" s="171"/>
      <c r="D8" s="174"/>
      <c r="E8" s="175"/>
      <c r="F8" s="175"/>
      <c r="G8" s="175"/>
    </row>
    <row r="9" spans="1:8" s="5" customFormat="1" ht="15.75" x14ac:dyDescent="0.25">
      <c r="A9" s="241"/>
      <c r="B9" s="241"/>
      <c r="C9" s="241"/>
      <c r="D9" s="245"/>
      <c r="E9" s="245"/>
      <c r="F9" s="245"/>
      <c r="G9" s="245"/>
    </row>
    <row r="10" spans="1:8" s="34" customFormat="1" ht="15.75" x14ac:dyDescent="0.25">
      <c r="A10" s="218"/>
      <c r="B10" s="218"/>
      <c r="C10" s="218"/>
      <c r="D10" s="218"/>
      <c r="E10" s="218"/>
      <c r="F10" s="218"/>
      <c r="G10" s="218"/>
    </row>
    <row r="11" spans="1:8" s="28" customFormat="1" ht="15.75" x14ac:dyDescent="0.25">
      <c r="A11" s="187"/>
      <c r="B11" s="187"/>
      <c r="C11" s="187"/>
      <c r="D11" s="187"/>
      <c r="E11" s="187"/>
      <c r="F11" s="187"/>
      <c r="G11" s="187"/>
      <c r="H11" s="34"/>
    </row>
    <row r="12" spans="1:8" s="94" customFormat="1" ht="20.25" customHeight="1" x14ac:dyDescent="0.25">
      <c r="A12" s="166" t="s">
        <v>9</v>
      </c>
      <c r="B12" s="166" t="s">
        <v>6</v>
      </c>
      <c r="C12" s="202" t="s">
        <v>7</v>
      </c>
      <c r="D12" s="203"/>
      <c r="E12" s="204"/>
      <c r="F12" s="199" t="s">
        <v>135</v>
      </c>
      <c r="G12" s="199" t="s">
        <v>23</v>
      </c>
      <c r="H12" s="93"/>
    </row>
    <row r="13" spans="1:8" s="94" customFormat="1" ht="14.25" customHeight="1" x14ac:dyDescent="0.25">
      <c r="A13" s="167"/>
      <c r="B13" s="167"/>
      <c r="C13" s="205"/>
      <c r="D13" s="206"/>
      <c r="E13" s="207"/>
      <c r="F13" s="200"/>
      <c r="G13" s="200"/>
      <c r="H13" s="93"/>
    </row>
    <row r="14" spans="1:8" s="94" customFormat="1" ht="12.75" customHeight="1" x14ac:dyDescent="0.25">
      <c r="A14" s="167"/>
      <c r="B14" s="167"/>
      <c r="C14" s="205"/>
      <c r="D14" s="206"/>
      <c r="E14" s="207"/>
      <c r="F14" s="200"/>
      <c r="G14" s="200"/>
      <c r="H14" s="93"/>
    </row>
    <row r="15" spans="1:8" s="94" customFormat="1" ht="22.5" customHeight="1" x14ac:dyDescent="0.25">
      <c r="A15" s="168"/>
      <c r="B15" s="168"/>
      <c r="C15" s="208"/>
      <c r="D15" s="209"/>
      <c r="E15" s="210"/>
      <c r="F15" s="201"/>
      <c r="G15" s="201"/>
      <c r="H15" s="93"/>
    </row>
    <row r="16" spans="1:8" s="97" customFormat="1" ht="12.75" customHeight="1" x14ac:dyDescent="0.2">
      <c r="A16" s="95">
        <v>1</v>
      </c>
      <c r="B16" s="95">
        <v>2</v>
      </c>
      <c r="C16" s="194">
        <v>3</v>
      </c>
      <c r="D16" s="194"/>
      <c r="E16" s="194"/>
      <c r="F16" s="95">
        <v>4</v>
      </c>
      <c r="G16" s="95">
        <v>5</v>
      </c>
      <c r="H16" s="96"/>
    </row>
    <row r="17" spans="1:7" x14ac:dyDescent="0.2">
      <c r="A17" s="15"/>
      <c r="B17" s="16"/>
      <c r="C17" s="252"/>
      <c r="D17" s="253"/>
      <c r="E17" s="254"/>
      <c r="F17" s="17"/>
      <c r="G17" s="18"/>
    </row>
    <row r="18" spans="1:7" ht="21.75" customHeight="1" x14ac:dyDescent="0.2">
      <c r="A18" s="15">
        <v>1</v>
      </c>
      <c r="B18" s="16"/>
      <c r="C18" s="229" t="s">
        <v>22</v>
      </c>
      <c r="D18" s="230"/>
      <c r="E18" s="231"/>
      <c r="F18" s="17" t="s">
        <v>8</v>
      </c>
      <c r="G18" s="18">
        <v>2</v>
      </c>
    </row>
    <row r="19" spans="1:7" ht="34.5" customHeight="1" x14ac:dyDescent="0.2">
      <c r="A19" s="15">
        <v>2</v>
      </c>
      <c r="B19" s="16"/>
      <c r="C19" s="229" t="s">
        <v>98</v>
      </c>
      <c r="D19" s="230"/>
      <c r="E19" s="231"/>
      <c r="F19" s="17" t="s">
        <v>8</v>
      </c>
      <c r="G19" s="18">
        <v>3</v>
      </c>
    </row>
    <row r="20" spans="1:7" ht="34.5" customHeight="1" x14ac:dyDescent="0.2">
      <c r="A20" s="15">
        <v>3</v>
      </c>
      <c r="B20" s="16"/>
      <c r="C20" s="229" t="s">
        <v>134</v>
      </c>
      <c r="D20" s="230"/>
      <c r="E20" s="231"/>
      <c r="F20" s="17" t="s">
        <v>8</v>
      </c>
      <c r="G20" s="18">
        <v>1</v>
      </c>
    </row>
    <row r="21" spans="1:7" ht="33.75" customHeight="1" x14ac:dyDescent="0.2">
      <c r="A21" s="15">
        <v>4</v>
      </c>
      <c r="B21" s="16"/>
      <c r="C21" s="229" t="s">
        <v>99</v>
      </c>
      <c r="D21" s="230"/>
      <c r="E21" s="231"/>
      <c r="F21" s="17" t="s">
        <v>8</v>
      </c>
      <c r="G21" s="18">
        <v>2</v>
      </c>
    </row>
    <row r="22" spans="1:7" ht="15" customHeight="1" x14ac:dyDescent="0.2">
      <c r="A22" s="15">
        <v>5</v>
      </c>
      <c r="B22" s="16"/>
      <c r="C22" s="226" t="s">
        <v>19</v>
      </c>
      <c r="D22" s="227"/>
      <c r="E22" s="228"/>
      <c r="F22" s="17" t="s">
        <v>8</v>
      </c>
      <c r="G22" s="18">
        <v>2</v>
      </c>
    </row>
    <row r="23" spans="1:7" ht="18.75" customHeight="1" x14ac:dyDescent="0.2">
      <c r="A23" s="15">
        <v>6</v>
      </c>
      <c r="B23" s="16"/>
      <c r="C23" s="226" t="s">
        <v>21</v>
      </c>
      <c r="D23" s="227"/>
      <c r="E23" s="228"/>
      <c r="F23" s="17" t="s">
        <v>8</v>
      </c>
      <c r="G23" s="18">
        <v>8</v>
      </c>
    </row>
    <row r="24" spans="1:7" ht="17.25" customHeight="1" x14ac:dyDescent="0.2">
      <c r="A24" s="15">
        <v>7</v>
      </c>
      <c r="B24" s="16"/>
      <c r="C24" s="252" t="s">
        <v>100</v>
      </c>
      <c r="D24" s="253"/>
      <c r="E24" s="254"/>
      <c r="F24" s="17" t="s">
        <v>8</v>
      </c>
      <c r="G24" s="18">
        <v>1</v>
      </c>
    </row>
    <row r="25" spans="1:7" s="12" customFormat="1" ht="14.25" x14ac:dyDescent="0.2">
      <c r="A25" s="111"/>
      <c r="B25" s="111"/>
      <c r="C25" s="246" t="s">
        <v>1</v>
      </c>
      <c r="D25" s="247"/>
      <c r="E25" s="248"/>
      <c r="F25" s="112"/>
      <c r="G25" s="113"/>
    </row>
    <row r="26" spans="1:7" s="12" customFormat="1" ht="14.25" x14ac:dyDescent="0.2">
      <c r="A26" s="114"/>
      <c r="B26" s="114"/>
      <c r="C26" s="115"/>
      <c r="D26" s="115"/>
      <c r="E26" s="115"/>
      <c r="F26" s="116"/>
      <c r="G26" s="117"/>
    </row>
    <row r="27" spans="1:7" s="102" customFormat="1" ht="14.25" customHeight="1" x14ac:dyDescent="0.2">
      <c r="A27" s="118" t="s">
        <v>66</v>
      </c>
      <c r="B27" s="118"/>
      <c r="C27" s="224"/>
      <c r="D27" s="224"/>
      <c r="E27" s="224"/>
      <c r="F27" s="224"/>
      <c r="G27" s="119"/>
    </row>
    <row r="28" spans="1:7" s="102" customFormat="1" ht="14.25" customHeight="1" x14ac:dyDescent="0.2">
      <c r="A28" s="120"/>
      <c r="B28" s="120"/>
      <c r="C28" s="222" t="s">
        <v>0</v>
      </c>
      <c r="D28" s="222"/>
      <c r="E28" s="222"/>
      <c r="F28" s="222"/>
      <c r="G28" s="119"/>
    </row>
    <row r="29" spans="1:7" s="102" customFormat="1" ht="14.25" customHeight="1" x14ac:dyDescent="0.2">
      <c r="A29" s="122" t="s">
        <v>67</v>
      </c>
      <c r="B29" s="122"/>
      <c r="C29" s="225"/>
      <c r="D29" s="225"/>
      <c r="E29" s="225"/>
      <c r="F29" s="225"/>
      <c r="G29" s="119"/>
    </row>
    <row r="30" spans="1:7" s="102" customFormat="1" ht="14.25" customHeight="1" x14ac:dyDescent="0.2">
      <c r="A30" s="120"/>
      <c r="B30" s="120"/>
      <c r="C30" s="121"/>
      <c r="D30" s="121"/>
      <c r="E30" s="121"/>
      <c r="F30" s="121"/>
      <c r="G30" s="119"/>
    </row>
    <row r="31" spans="1:7" s="102" customFormat="1" ht="14.25" customHeight="1" x14ac:dyDescent="0.2">
      <c r="A31" s="118" t="s">
        <v>136</v>
      </c>
      <c r="B31" s="118"/>
      <c r="C31" s="223"/>
      <c r="D31" s="223"/>
      <c r="E31" s="223"/>
      <c r="F31" s="223"/>
      <c r="G31" s="119"/>
    </row>
    <row r="32" spans="1:7" s="102" customFormat="1" ht="14.25" customHeight="1" x14ac:dyDescent="0.2">
      <c r="A32" s="120"/>
      <c r="B32" s="120"/>
      <c r="C32" s="222" t="s">
        <v>0</v>
      </c>
      <c r="D32" s="222"/>
      <c r="E32" s="222"/>
      <c r="F32" s="222"/>
      <c r="G32" s="119"/>
    </row>
    <row r="33" spans="1:7" s="102" customFormat="1" ht="14.25" customHeight="1" x14ac:dyDescent="0.2">
      <c r="A33" s="122" t="s">
        <v>67</v>
      </c>
      <c r="B33" s="122"/>
      <c r="C33" s="223"/>
      <c r="D33" s="223"/>
      <c r="E33" s="223"/>
      <c r="F33" s="223"/>
      <c r="G33" s="119"/>
    </row>
  </sheetData>
  <mergeCells count="36">
    <mergeCell ref="A7:C7"/>
    <mergeCell ref="D7:G7"/>
    <mergeCell ref="A1:G1"/>
    <mergeCell ref="A2:G2"/>
    <mergeCell ref="A3:G3"/>
    <mergeCell ref="A5:C5"/>
    <mergeCell ref="D5:G5"/>
    <mergeCell ref="A6:C6"/>
    <mergeCell ref="D6:G6"/>
    <mergeCell ref="A8:C8"/>
    <mergeCell ref="D8:G8"/>
    <mergeCell ref="A9:C9"/>
    <mergeCell ref="D9:G9"/>
    <mergeCell ref="A10:G10"/>
    <mergeCell ref="A12:A15"/>
    <mergeCell ref="B12:B15"/>
    <mergeCell ref="C12:E15"/>
    <mergeCell ref="F12:F15"/>
    <mergeCell ref="A11:G11"/>
    <mergeCell ref="C24:E24"/>
    <mergeCell ref="C21:E21"/>
    <mergeCell ref="C17:E17"/>
    <mergeCell ref="G12:G15"/>
    <mergeCell ref="C20:E20"/>
    <mergeCell ref="C18:E18"/>
    <mergeCell ref="C16:E16"/>
    <mergeCell ref="C23:E23"/>
    <mergeCell ref="C19:E19"/>
    <mergeCell ref="C22:E22"/>
    <mergeCell ref="C31:F31"/>
    <mergeCell ref="C32:F32"/>
    <mergeCell ref="C33:F33"/>
    <mergeCell ref="C25:E25"/>
    <mergeCell ref="C27:F27"/>
    <mergeCell ref="C28:F28"/>
    <mergeCell ref="C29:F29"/>
  </mergeCells>
  <phoneticPr fontId="0" type="noConversion"/>
  <pageMargins left="0.72" right="0.19685039370078741" top="1.1399999999999999" bottom="0.17" header="0.31496062992125984" footer="0.19685039370078741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6" workbookViewId="0">
      <selection activeCell="N34" sqref="N34"/>
    </sheetView>
  </sheetViews>
  <sheetFormatPr defaultRowHeight="12.75" x14ac:dyDescent="0.2"/>
  <cols>
    <col min="2" max="2" width="6.140625" customWidth="1"/>
    <col min="3" max="3" width="22.5703125" customWidth="1"/>
  </cols>
  <sheetData>
    <row r="1" spans="1:8" ht="15.75" x14ac:dyDescent="0.25">
      <c r="A1" s="280" t="s">
        <v>177</v>
      </c>
      <c r="B1" s="280"/>
      <c r="C1" s="280"/>
      <c r="D1" s="280"/>
      <c r="E1" s="280"/>
      <c r="F1" s="280"/>
      <c r="G1" s="280"/>
      <c r="H1" s="280"/>
    </row>
    <row r="2" spans="1:8" ht="15.75" x14ac:dyDescent="0.25">
      <c r="A2" s="153"/>
      <c r="B2" s="153"/>
      <c r="C2" s="153"/>
      <c r="D2" s="153"/>
      <c r="E2" s="153"/>
      <c r="F2" s="153"/>
      <c r="G2" s="153"/>
      <c r="H2" s="153"/>
    </row>
    <row r="3" spans="1:8" ht="15.75" x14ac:dyDescent="0.2">
      <c r="A3" s="261" t="s">
        <v>178</v>
      </c>
      <c r="B3" s="261"/>
      <c r="C3" s="261"/>
      <c r="D3" s="261"/>
      <c r="E3" s="261"/>
      <c r="F3" s="261"/>
      <c r="G3" s="261"/>
      <c r="H3" s="281"/>
    </row>
    <row r="4" spans="1:8" ht="15" x14ac:dyDescent="0.2">
      <c r="A4" s="261" t="s">
        <v>216</v>
      </c>
      <c r="B4" s="282"/>
      <c r="C4" s="282"/>
      <c r="D4" s="282"/>
      <c r="E4" s="282"/>
      <c r="F4" s="282"/>
      <c r="G4" s="282"/>
      <c r="H4" s="282"/>
    </row>
    <row r="5" spans="1:8" ht="15.75" customHeight="1" x14ac:dyDescent="0.2">
      <c r="A5" s="261" t="s">
        <v>214</v>
      </c>
      <c r="B5" s="282"/>
      <c r="C5" s="282"/>
      <c r="D5" s="282"/>
      <c r="E5" s="282"/>
      <c r="F5" s="282"/>
      <c r="G5" s="282"/>
      <c r="H5" s="282"/>
    </row>
    <row r="6" spans="1:8" ht="21" customHeight="1" x14ac:dyDescent="0.2">
      <c r="A6" s="261" t="s">
        <v>221</v>
      </c>
      <c r="B6" s="262"/>
      <c r="C6" s="262"/>
      <c r="D6" s="262"/>
      <c r="E6" s="262"/>
      <c r="F6" s="262"/>
      <c r="G6" s="262"/>
      <c r="H6" s="262"/>
    </row>
    <row r="7" spans="1:8" ht="23.25" customHeight="1" x14ac:dyDescent="0.25">
      <c r="A7" s="261" t="s">
        <v>179</v>
      </c>
      <c r="B7" s="261"/>
      <c r="C7" s="261"/>
      <c r="D7" s="261"/>
      <c r="E7" s="261"/>
      <c r="F7" s="261"/>
      <c r="G7" s="261"/>
      <c r="H7" s="276"/>
    </row>
    <row r="8" spans="1:8" ht="15.75" x14ac:dyDescent="0.25">
      <c r="A8" s="283" t="s">
        <v>180</v>
      </c>
      <c r="B8" s="283"/>
      <c r="C8" s="283"/>
      <c r="D8" s="284"/>
      <c r="E8" s="284"/>
      <c r="F8" s="284"/>
      <c r="G8" s="284"/>
      <c r="H8" s="284"/>
    </row>
    <row r="9" spans="1:8" ht="15.75" x14ac:dyDescent="0.25">
      <c r="A9" s="271" t="s">
        <v>215</v>
      </c>
      <c r="B9" s="271"/>
      <c r="C9" s="271"/>
      <c r="D9" s="272"/>
      <c r="E9" s="273"/>
      <c r="F9" s="273"/>
      <c r="G9" s="274"/>
      <c r="H9" s="103"/>
    </row>
    <row r="10" spans="1:8" ht="15.75" x14ac:dyDescent="0.25">
      <c r="A10" s="275"/>
      <c r="B10" s="275"/>
      <c r="C10" s="275"/>
      <c r="D10" s="275"/>
      <c r="E10" s="275"/>
      <c r="F10" s="276"/>
      <c r="G10" s="276"/>
      <c r="H10" s="276"/>
    </row>
    <row r="11" spans="1:8" ht="15.75" x14ac:dyDescent="0.25">
      <c r="A11" s="149"/>
      <c r="B11" s="149"/>
      <c r="C11" s="149"/>
      <c r="D11" s="149"/>
      <c r="E11" s="149"/>
      <c r="F11" s="150"/>
      <c r="G11" s="150"/>
      <c r="H11" s="150"/>
    </row>
    <row r="12" spans="1:8" ht="15.75" x14ac:dyDescent="0.25">
      <c r="A12" s="104"/>
      <c r="B12" s="277" t="s">
        <v>181</v>
      </c>
      <c r="C12" s="277"/>
      <c r="D12" s="277"/>
      <c r="E12" s="151"/>
      <c r="F12" s="104"/>
      <c r="G12" s="104"/>
      <c r="H12" s="152"/>
    </row>
    <row r="13" spans="1:8" ht="15.75" x14ac:dyDescent="0.25">
      <c r="A13" s="104"/>
      <c r="B13" s="277" t="s">
        <v>182</v>
      </c>
      <c r="C13" s="277"/>
      <c r="D13" s="278"/>
      <c r="E13" s="104"/>
      <c r="F13" s="104"/>
      <c r="G13" s="104"/>
      <c r="H13" s="104"/>
    </row>
    <row r="14" spans="1:8" ht="15.75" x14ac:dyDescent="0.25">
      <c r="A14" s="277" t="s">
        <v>183</v>
      </c>
      <c r="B14" s="279"/>
      <c r="C14" s="279"/>
      <c r="D14" s="279"/>
      <c r="E14" s="104"/>
      <c r="F14" s="104"/>
      <c r="G14" s="104"/>
      <c r="H14" s="104"/>
    </row>
    <row r="15" spans="1:8" x14ac:dyDescent="0.2">
      <c r="A15" s="129"/>
      <c r="B15" s="129"/>
      <c r="C15" s="129"/>
      <c r="D15" s="129"/>
      <c r="E15" s="129"/>
      <c r="F15" s="129"/>
      <c r="G15" s="129"/>
      <c r="H15" s="129"/>
    </row>
    <row r="16" spans="1:8" x14ac:dyDescent="0.2">
      <c r="A16" s="269" t="s">
        <v>9</v>
      </c>
      <c r="B16" s="269" t="s">
        <v>184</v>
      </c>
      <c r="C16" s="269" t="s">
        <v>185</v>
      </c>
      <c r="D16" s="269" t="s">
        <v>186</v>
      </c>
      <c r="E16" s="270" t="s">
        <v>187</v>
      </c>
      <c r="F16" s="270"/>
      <c r="G16" s="270"/>
      <c r="H16" s="269" t="s">
        <v>188</v>
      </c>
    </row>
    <row r="17" spans="1:8" ht="25.5" x14ac:dyDescent="0.2">
      <c r="A17" s="269"/>
      <c r="B17" s="269"/>
      <c r="C17" s="269"/>
      <c r="D17" s="269"/>
      <c r="E17" s="130" t="s">
        <v>189</v>
      </c>
      <c r="F17" s="130" t="s">
        <v>190</v>
      </c>
      <c r="G17" s="130" t="s">
        <v>191</v>
      </c>
      <c r="H17" s="269"/>
    </row>
    <row r="18" spans="1:8" ht="38.25" customHeight="1" x14ac:dyDescent="0.2">
      <c r="A18" s="131" t="s">
        <v>192</v>
      </c>
      <c r="B18" s="131" t="s">
        <v>193</v>
      </c>
      <c r="C18" s="132" t="s">
        <v>78</v>
      </c>
      <c r="D18" s="133"/>
      <c r="E18" s="134"/>
      <c r="F18" s="134"/>
      <c r="G18" s="134"/>
      <c r="H18" s="134"/>
    </row>
    <row r="19" spans="1:8" ht="18.75" customHeight="1" x14ac:dyDescent="0.2">
      <c r="A19" s="131" t="s">
        <v>194</v>
      </c>
      <c r="B19" s="131" t="s">
        <v>195</v>
      </c>
      <c r="C19" s="132" t="s">
        <v>217</v>
      </c>
      <c r="D19" s="133"/>
      <c r="E19" s="134"/>
      <c r="F19" s="134"/>
      <c r="G19" s="134"/>
      <c r="H19" s="134"/>
    </row>
    <row r="20" spans="1:8" ht="18.75" customHeight="1" x14ac:dyDescent="0.2">
      <c r="A20" s="131" t="s">
        <v>196</v>
      </c>
      <c r="B20" s="131" t="s">
        <v>197</v>
      </c>
      <c r="C20" s="132" t="s">
        <v>218</v>
      </c>
      <c r="D20" s="133"/>
      <c r="E20" s="134"/>
      <c r="F20" s="134"/>
      <c r="G20" s="134"/>
      <c r="H20" s="134"/>
    </row>
    <row r="21" spans="1:8" ht="23.25" customHeight="1" x14ac:dyDescent="0.2">
      <c r="A21" s="131" t="s">
        <v>198</v>
      </c>
      <c r="B21" s="131" t="s">
        <v>199</v>
      </c>
      <c r="C21" s="132" t="s">
        <v>165</v>
      </c>
      <c r="D21" s="134"/>
      <c r="E21" s="134"/>
      <c r="F21" s="134"/>
      <c r="G21" s="134"/>
      <c r="H21" s="134"/>
    </row>
    <row r="22" spans="1:8" ht="19.5" customHeight="1" x14ac:dyDescent="0.2">
      <c r="A22" s="131" t="s">
        <v>200</v>
      </c>
      <c r="B22" s="131" t="s">
        <v>201</v>
      </c>
      <c r="C22" s="132" t="s">
        <v>219</v>
      </c>
      <c r="D22" s="134"/>
      <c r="E22" s="134"/>
      <c r="F22" s="134"/>
      <c r="G22" s="134"/>
      <c r="H22" s="134"/>
    </row>
    <row r="23" spans="1:8" x14ac:dyDescent="0.2">
      <c r="A23" s="131" t="s">
        <v>202</v>
      </c>
      <c r="B23" s="131" t="s">
        <v>203</v>
      </c>
      <c r="C23" s="132" t="s">
        <v>223</v>
      </c>
      <c r="D23" s="134"/>
      <c r="E23" s="134"/>
      <c r="F23" s="134"/>
      <c r="G23" s="134"/>
      <c r="H23" s="134"/>
    </row>
    <row r="24" spans="1:8" ht="19.5" customHeight="1" x14ac:dyDescent="0.2">
      <c r="A24" s="131" t="s">
        <v>204</v>
      </c>
      <c r="B24" s="131" t="s">
        <v>205</v>
      </c>
      <c r="C24" s="132" t="s">
        <v>220</v>
      </c>
      <c r="D24" s="134"/>
      <c r="E24" s="134"/>
      <c r="F24" s="134"/>
      <c r="G24" s="134"/>
      <c r="H24" s="134"/>
    </row>
    <row r="25" spans="1:8" x14ac:dyDescent="0.2">
      <c r="A25" s="263" t="s">
        <v>53</v>
      </c>
      <c r="B25" s="264"/>
      <c r="C25" s="265"/>
      <c r="D25" s="135"/>
      <c r="E25" s="135"/>
      <c r="F25" s="135"/>
      <c r="G25" s="135"/>
      <c r="H25" s="134"/>
    </row>
    <row r="26" spans="1:8" x14ac:dyDescent="0.2">
      <c r="A26" s="263" t="s">
        <v>206</v>
      </c>
      <c r="B26" s="264"/>
      <c r="C26" s="265"/>
      <c r="D26" s="134"/>
      <c r="E26" s="134"/>
      <c r="F26" s="134"/>
      <c r="G26" s="134"/>
      <c r="H26" s="136"/>
    </row>
    <row r="27" spans="1:8" x14ac:dyDescent="0.2">
      <c r="A27" s="266" t="s">
        <v>207</v>
      </c>
      <c r="B27" s="267"/>
      <c r="C27" s="265"/>
      <c r="D27" s="134"/>
      <c r="E27" s="134"/>
      <c r="F27" s="134"/>
      <c r="G27" s="134"/>
      <c r="H27" s="136"/>
    </row>
    <row r="28" spans="1:8" x14ac:dyDescent="0.2">
      <c r="A28" s="266" t="s">
        <v>208</v>
      </c>
      <c r="B28" s="267"/>
      <c r="C28" s="265"/>
      <c r="D28" s="134"/>
      <c r="E28" s="134"/>
      <c r="F28" s="134"/>
      <c r="G28" s="134"/>
      <c r="H28" s="136"/>
    </row>
    <row r="29" spans="1:8" x14ac:dyDescent="0.2">
      <c r="A29" s="137"/>
      <c r="B29" s="138"/>
      <c r="C29" s="139" t="s">
        <v>53</v>
      </c>
      <c r="D29" s="134"/>
      <c r="E29" s="134"/>
      <c r="F29" s="134"/>
      <c r="G29" s="134"/>
      <c r="H29" s="136"/>
    </row>
    <row r="30" spans="1:8" x14ac:dyDescent="0.2">
      <c r="A30" s="137"/>
      <c r="B30" s="138"/>
      <c r="C30" s="139" t="s">
        <v>209</v>
      </c>
      <c r="D30" s="134"/>
      <c r="E30" s="134"/>
      <c r="F30" s="134"/>
      <c r="G30" s="134"/>
      <c r="H30" s="136"/>
    </row>
    <row r="31" spans="1:8" x14ac:dyDescent="0.2">
      <c r="A31" s="266" t="s">
        <v>210</v>
      </c>
      <c r="B31" s="267"/>
      <c r="C31" s="265"/>
      <c r="D31" s="135"/>
      <c r="E31" s="135"/>
      <c r="F31" s="135"/>
      <c r="G31" s="135"/>
      <c r="H31" s="134"/>
    </row>
    <row r="32" spans="1:8" x14ac:dyDescent="0.2">
      <c r="A32" s="140"/>
      <c r="B32" s="128"/>
      <c r="C32" s="128"/>
      <c r="D32" s="128"/>
      <c r="E32" s="128"/>
      <c r="F32" s="128"/>
      <c r="G32" s="128"/>
      <c r="H32" s="128"/>
    </row>
    <row r="33" spans="1:12" x14ac:dyDescent="0.2">
      <c r="A33" s="268" t="s">
        <v>211</v>
      </c>
      <c r="B33" s="268"/>
      <c r="C33" s="268"/>
      <c r="D33" s="256"/>
      <c r="E33" s="256"/>
      <c r="F33" s="256"/>
      <c r="G33" s="256"/>
      <c r="H33" s="127"/>
      <c r="L33" t="s">
        <v>222</v>
      </c>
    </row>
    <row r="34" spans="1:12" ht="15.75" x14ac:dyDescent="0.2">
      <c r="A34" s="141"/>
      <c r="B34" s="142"/>
      <c r="C34" s="143"/>
      <c r="D34" s="257" t="s">
        <v>212</v>
      </c>
      <c r="E34" s="257"/>
      <c r="F34" s="257"/>
      <c r="G34" s="257"/>
      <c r="H34" s="127"/>
    </row>
    <row r="35" spans="1:12" ht="15.75" x14ac:dyDescent="0.2">
      <c r="A35" s="141"/>
      <c r="B35" s="142"/>
      <c r="C35" s="143"/>
      <c r="D35" s="144"/>
      <c r="E35" s="144"/>
      <c r="F35" s="144"/>
      <c r="G35" s="144"/>
      <c r="H35" s="127"/>
    </row>
    <row r="36" spans="1:12" x14ac:dyDescent="0.2">
      <c r="A36" s="258" t="s">
        <v>213</v>
      </c>
      <c r="B36" s="259"/>
      <c r="C36" s="259"/>
      <c r="D36" s="259"/>
      <c r="E36" s="259"/>
      <c r="F36" s="260"/>
      <c r="G36" s="260"/>
      <c r="H36" s="260"/>
    </row>
    <row r="37" spans="1:12" x14ac:dyDescent="0.2">
      <c r="A37" s="145"/>
      <c r="B37" s="52"/>
      <c r="C37" s="146"/>
      <c r="D37" s="147"/>
      <c r="E37" s="147"/>
      <c r="F37" s="148"/>
      <c r="G37" s="148"/>
      <c r="H37" s="127"/>
    </row>
  </sheetData>
  <mergeCells count="29">
    <mergeCell ref="A8:H8"/>
    <mergeCell ref="A1:H1"/>
    <mergeCell ref="A3:H3"/>
    <mergeCell ref="A4:H4"/>
    <mergeCell ref="A5:H5"/>
    <mergeCell ref="A7:H7"/>
    <mergeCell ref="H16:H17"/>
    <mergeCell ref="A9:C9"/>
    <mergeCell ref="D9:G9"/>
    <mergeCell ref="A10:H10"/>
    <mergeCell ref="B12:D12"/>
    <mergeCell ref="B13:D13"/>
    <mergeCell ref="A14:D14"/>
    <mergeCell ref="D33:E33"/>
    <mergeCell ref="F33:G33"/>
    <mergeCell ref="D34:G34"/>
    <mergeCell ref="A36:H36"/>
    <mergeCell ref="A6:H6"/>
    <mergeCell ref="A25:C25"/>
    <mergeCell ref="A26:C26"/>
    <mergeCell ref="A27:C27"/>
    <mergeCell ref="A28:C28"/>
    <mergeCell ref="A31:C31"/>
    <mergeCell ref="A33:C33"/>
    <mergeCell ref="A16:A17"/>
    <mergeCell ref="B16:B17"/>
    <mergeCell ref="C16:C17"/>
    <mergeCell ref="D16:D17"/>
    <mergeCell ref="E16:G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1</vt:lpstr>
      <vt:lpstr>2 apkure</vt:lpstr>
      <vt:lpstr>U1</vt:lpstr>
      <vt:lpstr>S3</vt:lpstr>
      <vt:lpstr>K1</vt:lpstr>
      <vt:lpstr>ierice </vt:lpstr>
      <vt:lpstr>kopsavilkuma aprēķins</vt:lpstr>
      <vt:lpstr>'1'!Print_Area</vt:lpstr>
      <vt:lpstr>'2 apkure'!Print_Area</vt:lpstr>
      <vt:lpstr>'K1'!Print_Area</vt:lpstr>
      <vt:lpstr>'S3'!Print_Area</vt:lpstr>
      <vt:lpstr>'U1'!Print_Area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Tame</dc:title>
  <dc:creator>Olga</dc:creator>
  <cp:lastModifiedBy>Admin</cp:lastModifiedBy>
  <cp:lastPrinted>2011-03-29T05:42:27Z</cp:lastPrinted>
  <dcterms:created xsi:type="dcterms:W3CDTF">2002-12-15T13:08:51Z</dcterms:created>
  <dcterms:modified xsi:type="dcterms:W3CDTF">2012-10-09T13:24:25Z</dcterms:modified>
</cp:coreProperties>
</file>